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3"/>
  </bookViews>
  <sheets>
    <sheet name="Kryci list" sheetId="3" r:id="rId1"/>
    <sheet name="Rekapitulace" sheetId="4" r:id="rId2"/>
    <sheet name="Zakazka" sheetId="2" r:id="rId3"/>
    <sheet name="List1" sheetId="5" r:id="rId4"/>
  </sheets>
  <externalReferences>
    <externalReference r:id="rId5"/>
  </externalReferences>
  <definedNames>
    <definedName name="__MAIN2__" localSheetId="1">Rekapitulace!$B$1:$F$23</definedName>
    <definedName name="__MAIN2__">#REF!</definedName>
    <definedName name="__MAIN3__" localSheetId="1">'[1]Kryci list'!#REF!</definedName>
    <definedName name="__MAIN3__">'Kryci list'!#REF!</definedName>
    <definedName name="__SAZBA__">[1]Zakazka!#REF!</definedName>
    <definedName name="__TE0__" localSheetId="1">'[1]Kryci list'!#REF!</definedName>
    <definedName name="__TE0__">'Kryci list'!#REF!</definedName>
    <definedName name="__TE1__" localSheetId="1">'[1]Kryci list'!#REF!</definedName>
    <definedName name="__TE1__">'Kryci list'!#REF!</definedName>
    <definedName name="__TE2__" localSheetId="1">'[1]Kryci list'!#REF!</definedName>
    <definedName name="__TE2__">'Kryci list'!#REF!</definedName>
    <definedName name="__TE3__">#REF!</definedName>
    <definedName name="__TR0__" localSheetId="1">Rekapitulace!$B$5:$D$6</definedName>
    <definedName name="__TR0__">#REF!</definedName>
    <definedName name="__TR1__" localSheetId="1">Rekapitulace!$B$6:$D$6</definedName>
    <definedName name="__TR1__">#REF!</definedName>
    <definedName name="_xlnm._FilterDatabase" localSheetId="2" hidden="1">Zakazka!$A$7:$G$138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6" i="2"/>
  <c r="C15" i="4" s="1"/>
  <c r="G90" i="2"/>
  <c r="C12" i="4" s="1"/>
  <c r="G138" i="2"/>
  <c r="G137" s="1"/>
  <c r="C18" i="4" s="1"/>
  <c r="G136" i="2"/>
  <c r="G134"/>
  <c r="G133"/>
  <c r="G131"/>
  <c r="G130" s="1"/>
  <c r="C17" i="4" s="1"/>
  <c r="G129" i="2"/>
  <c r="G128"/>
  <c r="G126"/>
  <c r="G124"/>
  <c r="G122"/>
  <c r="G120"/>
  <c r="G110" s="1"/>
  <c r="C16" i="4" s="1"/>
  <c r="G118" i="2"/>
  <c r="G115"/>
  <c r="G113"/>
  <c r="G111"/>
  <c r="G109"/>
  <c r="G107"/>
  <c r="G105"/>
  <c r="G104" s="1"/>
  <c r="C14" i="4" s="1"/>
  <c r="G103" i="2"/>
  <c r="G100" s="1"/>
  <c r="C13" i="4" s="1"/>
  <c r="G101" i="2"/>
  <c r="G99"/>
  <c r="G98"/>
  <c r="G96"/>
  <c r="G95"/>
  <c r="G93"/>
  <c r="G91"/>
  <c r="G89"/>
  <c r="G88"/>
  <c r="G86"/>
  <c r="G84"/>
  <c r="G82"/>
  <c r="G80"/>
  <c r="G78"/>
  <c r="G76"/>
  <c r="G74"/>
  <c r="G73" s="1"/>
  <c r="C11" i="4" s="1"/>
  <c r="G72" i="2"/>
  <c r="G71" s="1"/>
  <c r="C10" i="4" s="1"/>
  <c r="G70" i="2"/>
  <c r="G68"/>
  <c r="G67"/>
  <c r="G66"/>
  <c r="G65" s="1"/>
  <c r="C9" i="4" s="1"/>
  <c r="G64" i="2"/>
  <c r="G63"/>
  <c r="G62"/>
  <c r="G60"/>
  <c r="G59"/>
  <c r="G57"/>
  <c r="G56"/>
  <c r="G51" s="1"/>
  <c r="C8" i="4" s="1"/>
  <c r="G54" i="2"/>
  <c r="G53"/>
  <c r="G52"/>
  <c r="G49"/>
  <c r="G47"/>
  <c r="G45"/>
  <c r="G43"/>
  <c r="G42"/>
  <c r="G41"/>
  <c r="G40"/>
  <c r="G39"/>
  <c r="G36"/>
  <c r="G34"/>
  <c r="G32"/>
  <c r="G29"/>
  <c r="G27"/>
  <c r="G25"/>
  <c r="G22"/>
  <c r="G19"/>
  <c r="G17"/>
  <c r="G14"/>
  <c r="G12"/>
  <c r="G10"/>
  <c r="G8"/>
  <c r="G7" s="1"/>
  <c r="C6" i="4" s="1"/>
  <c r="G16" i="2" l="1"/>
  <c r="C7" i="4" s="1"/>
  <c r="A20"/>
  <c r="D25" i="3"/>
  <c r="B25"/>
  <c r="G6" i="2" l="1"/>
  <c r="C5" i="4" s="1"/>
  <c r="C20" s="1"/>
  <c r="C21" l="1"/>
  <c r="C22" s="1"/>
  <c r="D19" i="3"/>
  <c r="AX6" i="2"/>
  <c r="D20" i="3" l="1"/>
  <c r="D23" s="1"/>
</calcChain>
</file>

<file path=xl/sharedStrings.xml><?xml version="1.0" encoding="utf-8"?>
<sst xmlns="http://schemas.openxmlformats.org/spreadsheetml/2006/main" count="347" uniqueCount="247">
  <si>
    <t>Zpracovatel</t>
  </si>
  <si>
    <t>Kód</t>
  </si>
  <si>
    <t>Popis</t>
  </si>
  <si>
    <t>D</t>
  </si>
  <si>
    <t>-1</t>
  </si>
  <si>
    <t>MJ</t>
  </si>
  <si>
    <t>m2</t>
  </si>
  <si>
    <t>m3</t>
  </si>
  <si>
    <t>t</t>
  </si>
  <si>
    <t>612821012</t>
  </si>
  <si>
    <t>m</t>
  </si>
  <si>
    <t>631319011</t>
  </si>
  <si>
    <t>631319171</t>
  </si>
  <si>
    <t>631362021</t>
  </si>
  <si>
    <t>kus</t>
  </si>
  <si>
    <t>978013191</t>
  </si>
  <si>
    <t>kpl</t>
  </si>
  <si>
    <t>997013501</t>
  </si>
  <si>
    <t>997013509</t>
  </si>
  <si>
    <t>997013831</t>
  </si>
  <si>
    <t>711111001</t>
  </si>
  <si>
    <t>11163150</t>
  </si>
  <si>
    <t>711141559</t>
  </si>
  <si>
    <t>998711101</t>
  </si>
  <si>
    <t>998713101</t>
  </si>
  <si>
    <t>Krycí list rozpočtu</t>
  </si>
  <si>
    <t>Číslo zakázky</t>
  </si>
  <si>
    <t>Zakázka</t>
  </si>
  <si>
    <t>Objekt</t>
  </si>
  <si>
    <t>Popis verze</t>
  </si>
  <si>
    <t>Komentář verze</t>
  </si>
  <si>
    <t>Adresa</t>
  </si>
  <si>
    <t>Datum zahájení</t>
  </si>
  <si>
    <t>Rok</t>
  </si>
  <si>
    <t>Datum dokončení</t>
  </si>
  <si>
    <t>Typ Firmy</t>
  </si>
  <si>
    <t>Název</t>
  </si>
  <si>
    <t>Kontaktní osoba</t>
  </si>
  <si>
    <t>Telefon</t>
  </si>
  <si>
    <t>Investor</t>
  </si>
  <si>
    <t>Význam (funkce)</t>
  </si>
  <si>
    <t>Jméno</t>
  </si>
  <si>
    <t>REKAPITULACE</t>
  </si>
  <si>
    <t>Kód stavebního objektu</t>
  </si>
  <si>
    <t>Popis objektu</t>
  </si>
  <si>
    <t>Kód zatřídění</t>
  </si>
  <si>
    <t>Zatřídění</t>
  </si>
  <si>
    <t>Celkem (bez DPH)</t>
  </si>
  <si>
    <t>Celkem (včetně DPH)</t>
  </si>
  <si>
    <t>Za zhotovitele</t>
  </si>
  <si>
    <t>Za objednatele</t>
  </si>
  <si>
    <t>Jméno :</t>
  </si>
  <si>
    <t>Datum :</t>
  </si>
  <si>
    <t>Podpis:</t>
  </si>
  <si>
    <t>Podpis :</t>
  </si>
  <si>
    <t>Poznámka :</t>
  </si>
  <si>
    <t>Zakázka:</t>
  </si>
  <si>
    <t>Cena</t>
  </si>
  <si>
    <t>Kč</t>
  </si>
  <si>
    <t>DPH 21%</t>
  </si>
  <si>
    <t>SO_01</t>
  </si>
  <si>
    <t>SO_01: Stavební objekt 01</t>
  </si>
  <si>
    <t>Poř.</t>
  </si>
  <si>
    <t>Výměra</t>
  </si>
  <si>
    <t>Jedn. cena</t>
  </si>
  <si>
    <t>Stavební objekt 01</t>
  </si>
  <si>
    <t>Stavební úpravy části prostor v č.p. 151 Levínská Olešnice</t>
  </si>
  <si>
    <t>212751103</t>
  </si>
  <si>
    <t xml:space="preserve">Trativod z drenážních trubek flexibilních PVC-U SN 4 perforace 360° včetně lože otevřený výkop DN 80 pro meliorace   </t>
  </si>
  <si>
    <t xml:space="preserve">5,1*7+0,7*2+0,3*2   </t>
  </si>
  <si>
    <t>212751105</t>
  </si>
  <si>
    <t xml:space="preserve">Trativod z drenážních trubek flexibilních PVC-U SN 4 perforace 360° včetně lože otevřený výkop DN 125 pro meliorace   </t>
  </si>
  <si>
    <t xml:space="preserve">6   </t>
  </si>
  <si>
    <t>213141111</t>
  </si>
  <si>
    <t xml:space="preserve">Zřízení vrstvy z geotextilie v rovině nebo ve sklonu do 1:5 š do 3 m   </t>
  </si>
  <si>
    <t xml:space="preserve">5,7*5,1   </t>
  </si>
  <si>
    <t>69311008</t>
  </si>
  <si>
    <t xml:space="preserve">geotextilie tkaná separační, filtrační, výztužná PP pevnost v tahu 40kN/m   </t>
  </si>
  <si>
    <t xml:space="preserve">29,070*1,15   </t>
  </si>
  <si>
    <t xml:space="preserve">Vnitřní sanační štuková omítka pro vlhké a zasolené zdivo prováděná ručně   </t>
  </si>
  <si>
    <t xml:space="preserve">1,3*(0,5*2+5,7*2+5,1*2+0,7*2+0,3*2-1,73-0,8*2)   </t>
  </si>
  <si>
    <t>613311131</t>
  </si>
  <si>
    <t xml:space="preserve">Potažení vnitřních pilířů nebo sloupů vápenným štukem tloušťky do 3 mm   </t>
  </si>
  <si>
    <t xml:space="preserve">ostění a nadpraží oken   </t>
  </si>
  <si>
    <t>619991011</t>
  </si>
  <si>
    <t xml:space="preserve">Obalení konstrukcí a prvků fólií přilepenou lepící páskou   </t>
  </si>
  <si>
    <t>622143004</t>
  </si>
  <si>
    <t xml:space="preserve">Montáž omítkových samolepících začišťovacích profilů pro spojení s okenním rámem   </t>
  </si>
  <si>
    <t>28342205</t>
  </si>
  <si>
    <t xml:space="preserve">profil začišťovací PVC 6mm s výztužnou tkaninou pro ostění ETICS   </t>
  </si>
  <si>
    <t>622212051</t>
  </si>
  <si>
    <t xml:space="preserve">Montáž kontaktního zateplení vnějšího ostění, nadpraží nebo parapetu hl. špalety do 400 mm lepením desek z polystyrenu tl do 40 mm   </t>
  </si>
  <si>
    <t xml:space="preserve">vnitřní ostění oken   </t>
  </si>
  <si>
    <t>28376438</t>
  </si>
  <si>
    <t xml:space="preserve">deska z polystyrénu XPS, hrana rovná a strukturovaný povrch 250kPa tl 30mm   </t>
  </si>
  <si>
    <t>631311115</t>
  </si>
  <si>
    <t xml:space="preserve">Mazanina tl do 80 mm z betonu prostého bez zvýšených nároků na prostředí tř. C 20/25   </t>
  </si>
  <si>
    <t xml:space="preserve">0,08*(5,7*5,1+0,5*1,73+1,8*0,7+1,75*0,3)   </t>
  </si>
  <si>
    <t>631311124</t>
  </si>
  <si>
    <t xml:space="preserve">Mazanina tl do 120 mm z betonu prostého bez zvýšených nároků na prostředí tř. C 16/20   </t>
  </si>
  <si>
    <t xml:space="preserve">podkladní beton   </t>
  </si>
  <si>
    <t xml:space="preserve">0,1*(5,7*5,1+0,5*1,73+1,8*0,7+1,75*0,3)   </t>
  </si>
  <si>
    <t xml:space="preserve">Příplatek k mazanině tl do 80 mm za přehlazení povrchu   </t>
  </si>
  <si>
    <t>631319012</t>
  </si>
  <si>
    <t xml:space="preserve">Příplatek k mazanině tl do 120 mm za přehlazení povrchu   </t>
  </si>
  <si>
    <t xml:space="preserve">Příplatek k mazanině tl do 80 mm za stržení povrchu spodní vrstvy před vložením výztuže   </t>
  </si>
  <si>
    <t>631319173</t>
  </si>
  <si>
    <t xml:space="preserve">Příplatek k mazanině tl do 120 mm za stržení povrchu spodní vrstvy před vložením výztuže   </t>
  </si>
  <si>
    <t xml:space="preserve">Výztuž mazanin svařovanými sítěmi Kari   </t>
  </si>
  <si>
    <t xml:space="preserve">(5,7*5,1+0,5*1,73+1,8*0,7+1,75*0,3)*1,15*2,11*0,001*2   </t>
  </si>
  <si>
    <t>632451103</t>
  </si>
  <si>
    <t xml:space="preserve">Cementový samonivelační potěr ze suchých směsí tloušťky do 10 mm   </t>
  </si>
  <si>
    <t xml:space="preserve">5,7*5,1+0,5*1,73+1,8*0,7+1,75*0,3   </t>
  </si>
  <si>
    <t>634111114</t>
  </si>
  <si>
    <t xml:space="preserve">Obvodová dilatace pružnou těsnicí páskou mezi stěnou a mazaninou nebo potěremv 100 mm   </t>
  </si>
  <si>
    <t xml:space="preserve">5,7*2+5,1*2+0,7*2+0,5*2+0,3*2   </t>
  </si>
  <si>
    <t>635111241</t>
  </si>
  <si>
    <t xml:space="preserve">Násyp pod podlahy z hrubého kameniva 8-16 se zhutněním   </t>
  </si>
  <si>
    <t xml:space="preserve">0,3*5,7*5,1   </t>
  </si>
  <si>
    <t>953845212</t>
  </si>
  <si>
    <t xml:space="preserve">Vyvložkování stávajícího komínového tělesa nerezovými vložkami ohebnými D do 130 mm v 3 m   </t>
  </si>
  <si>
    <t>soubor</t>
  </si>
  <si>
    <t>953845222</t>
  </si>
  <si>
    <t xml:space="preserve">Příplatek k vyvložkování komínového průduchu nerezovými vložkami ohebnými D do 130 mm ZKD 1m výšky   </t>
  </si>
  <si>
    <t>965042241</t>
  </si>
  <si>
    <t xml:space="preserve">Bourání podkladů pod dlažby nebo mazanin betonových nebo z litého asfaltu tl přes 100 mm pl přes 4 m2   </t>
  </si>
  <si>
    <t xml:space="preserve">0,15*(5,7*5,1+0,5*1,73+1,8*0,7+1,75*0,3)   </t>
  </si>
  <si>
    <t>965049112</t>
  </si>
  <si>
    <t xml:space="preserve">Příplatek k bourání betonových mazanin za bourání mazanin se svařovanou sítí tl přes 100 mm   </t>
  </si>
  <si>
    <t>965082941</t>
  </si>
  <si>
    <t xml:space="preserve">Odstranění násypů pod podlahami tl přes 200 mm   </t>
  </si>
  <si>
    <t xml:space="preserve">0,4*5,7*5,1   </t>
  </si>
  <si>
    <t>977331113</t>
  </si>
  <si>
    <t xml:space="preserve">Frézování hloubky do 30 mm komínového průduchu z cihel plných pálených   </t>
  </si>
  <si>
    <t xml:space="preserve">Otlučení (osekání) vnitřní vápenné nebo vápenocementové omítky stěn v rozsahu do 100 %   </t>
  </si>
  <si>
    <t>98901</t>
  </si>
  <si>
    <t xml:space="preserve">DMT a zpětná MT radiátoru   </t>
  </si>
  <si>
    <t>98902</t>
  </si>
  <si>
    <t xml:space="preserve">DMT a zpětná MT vnitřních okenních parapetů   </t>
  </si>
  <si>
    <t>98903</t>
  </si>
  <si>
    <t xml:space="preserve">D+M zpětné kanalizační klapky   </t>
  </si>
  <si>
    <t>997013211</t>
  </si>
  <si>
    <t xml:space="preserve">Vnitrostaveništní doprava suti a vybouraných hmot pro budovy v do 6 m ručně   </t>
  </si>
  <si>
    <t xml:space="preserve">Odvoz suti a vybouraných hmot na skládku nebo meziskládku do 1 km se složením   </t>
  </si>
  <si>
    <t xml:space="preserve">Příplatek k odvozu suti a vybouraných hmot na skládku ZKD 1 km přes 1 km   </t>
  </si>
  <si>
    <t xml:space="preserve">28,533*14   </t>
  </si>
  <si>
    <t xml:space="preserve">Poplatek za uložení na skládce (skládkovné) stavebního odpadu směsného kód odpadu 170 904   </t>
  </si>
  <si>
    <t>998018001</t>
  </si>
  <si>
    <t xml:space="preserve">Přesun hmot ruční pro budovy v do 6 m   </t>
  </si>
  <si>
    <t xml:space="preserve">Provedení izolace proti zemní vlhkosti vodorovné za studena nátěrem penetračním   </t>
  </si>
  <si>
    <t>711112001</t>
  </si>
  <si>
    <t xml:space="preserve">Provedení izolace proti zemní vlhkosti svislé za studena nátěrem penetračním   </t>
  </si>
  <si>
    <t xml:space="preserve">0,2*(5,7*2+5,1*2+0,7*2+0,5*2+0,3*2)   </t>
  </si>
  <si>
    <t xml:space="preserve">lak penetrační asfaltový   </t>
  </si>
  <si>
    <t xml:space="preserve">(31,72+4,92)*0,3*0,001   </t>
  </si>
  <si>
    <t xml:space="preserve">Provedení izolace proti zemní vlhkosti pásy přitavením vodorovné NAIP   </t>
  </si>
  <si>
    <t xml:space="preserve">31,72*2   </t>
  </si>
  <si>
    <t>711142559</t>
  </si>
  <si>
    <t xml:space="preserve">Provedení izolace proti zemní vlhkosti pásy přitavením svislé NAIP   </t>
  </si>
  <si>
    <t xml:space="preserve">4,92*2   </t>
  </si>
  <si>
    <t>62855001</t>
  </si>
  <si>
    <t xml:space="preserve">pás asfaltový natavitelný modifikovaný SBS tl 4,0mm s vložkou z polyesterové rohože a spalitelnou PE fólií nebo jemnozrnný minerálním posypem na horním povrchu   </t>
  </si>
  <si>
    <t xml:space="preserve">(31,72+4,92)*1,2   </t>
  </si>
  <si>
    <t>62836110</t>
  </si>
  <si>
    <t xml:space="preserve">pás asfaltový natavitelný oxidovaný tl 4mm s vložkou z hliníkové fólie / hliníkové fólie s textilií, se spalitelnou PE folií nebo jemnozrnným minerálním posypem   </t>
  </si>
  <si>
    <t xml:space="preserve">Přesun hmot tonážní pro izolace proti vodě, vlhkosti a plynům v objektech výšky do 6 m   </t>
  </si>
  <si>
    <t>998711181</t>
  </si>
  <si>
    <t xml:space="preserve">Příplatek k přesunu hmot tonážní 711 prováděný bez použití mechanizace   </t>
  </si>
  <si>
    <t>713121111</t>
  </si>
  <si>
    <t xml:space="preserve">Montáž izolace tepelné podlah volně kladenými rohožemi, pásy, dílci, deskami 1 vrstva   </t>
  </si>
  <si>
    <t>28376382</t>
  </si>
  <si>
    <t xml:space="preserve">deska z polystyrénu XPS, hrana polodrážková a hladký povrch s vyšší odolností tl 100mm   </t>
  </si>
  <si>
    <t xml:space="preserve">31,72*1,05   </t>
  </si>
  <si>
    <t>713191132</t>
  </si>
  <si>
    <t xml:space="preserve">Montáž izolace tepelné podlah, stropů vrchem nebo střech překrytí separační fólií z PE   </t>
  </si>
  <si>
    <t>28329042</t>
  </si>
  <si>
    <t xml:space="preserve">fólie PE separační či ochranná tl. 0,2mm   </t>
  </si>
  <si>
    <t xml:space="preserve">31,72*1,1   </t>
  </si>
  <si>
    <t xml:space="preserve">Přesun hmot tonážní pro izolace tepelné v objektech v do 6 m   </t>
  </si>
  <si>
    <t>998713181</t>
  </si>
  <si>
    <t xml:space="preserve">Příplatek k přesunu hmot tonážní 713 prováděný bez použití mechanizace   </t>
  </si>
  <si>
    <t>762511867</t>
  </si>
  <si>
    <t xml:space="preserve">Demontáž kce podkladové z desek dřevoštěpkových tl přes 15 mm na pero a drážku šroubovaných   </t>
  </si>
  <si>
    <t>762512811</t>
  </si>
  <si>
    <t xml:space="preserve">Demontáž kce podkladového roštu   </t>
  </si>
  <si>
    <t>764326441</t>
  </si>
  <si>
    <t xml:space="preserve">Ventilační turbína z Al plechu na skládané nebo plechové krytině průměru do 300 mm   </t>
  </si>
  <si>
    <t>766411821</t>
  </si>
  <si>
    <t xml:space="preserve">Demontáž truhlářského obložení stěn z palubek   </t>
  </si>
  <si>
    <t xml:space="preserve">1,1*(0,5*2+5,7*2+5,1*2+0,7*2+0,3*2-1,73-0,8*2)   </t>
  </si>
  <si>
    <t>766411822</t>
  </si>
  <si>
    <t xml:space="preserve">Demontáž truhlářského obložení stěn podkladových roštů   </t>
  </si>
  <si>
    <t>776111311</t>
  </si>
  <si>
    <t xml:space="preserve">Vysátí podkladu povlakových podlah   </t>
  </si>
  <si>
    <t>776121321</t>
  </si>
  <si>
    <t xml:space="preserve">Vodou ředitelná penetrace savého podkladu povlakových podlah neředěná   </t>
  </si>
  <si>
    <t>776201811</t>
  </si>
  <si>
    <t xml:space="preserve">Demontáž lepených povlakových podlah bez podložky ručně   </t>
  </si>
  <si>
    <t xml:space="preserve">PVC   </t>
  </si>
  <si>
    <t>776221111</t>
  </si>
  <si>
    <t xml:space="preserve">Lepení pásů z PVC standardním lepidlem   </t>
  </si>
  <si>
    <t>28412111</t>
  </si>
  <si>
    <t xml:space="preserve">PVC vinylová š 2/4m, tl 2,50mm, nášlapná vrstva 0,70mm   </t>
  </si>
  <si>
    <t>776410811</t>
  </si>
  <si>
    <t xml:space="preserve">Odstranění soklíků a lišt pryžových nebo plastových   </t>
  </si>
  <si>
    <t xml:space="preserve">5,7*2+5,1*2-0,8*2-1,73+0,7*2+0,5*2+0,3*2   </t>
  </si>
  <si>
    <t>776411111</t>
  </si>
  <si>
    <t xml:space="preserve">Montáž obvodových soklíků výšky do 80 mm   </t>
  </si>
  <si>
    <t>28411009</t>
  </si>
  <si>
    <t xml:space="preserve">lišta soklová PVC 18x80mm   </t>
  </si>
  <si>
    <t xml:space="preserve">21,27*1,1   </t>
  </si>
  <si>
    <t>998776101</t>
  </si>
  <si>
    <t xml:space="preserve">Přesun hmot tonážní pro podlahy povlakové v objektech v do 6 m   </t>
  </si>
  <si>
    <t>998776181</t>
  </si>
  <si>
    <t xml:space="preserve">Příplatek k přesunu hmot tonážní 776 prováděný bez použití mechanizace   </t>
  </si>
  <si>
    <t>784121001</t>
  </si>
  <si>
    <t xml:space="preserve">Oškrabání malby v mísnostech výšky do 3,80 m   </t>
  </si>
  <si>
    <t>784141001</t>
  </si>
  <si>
    <t xml:space="preserve">Ošetření plísní napadených ploch včetně odstranění plísní v místnostech výšky do 3,80 m   </t>
  </si>
  <si>
    <t>784181111</t>
  </si>
  <si>
    <t xml:space="preserve">Základní silikátová jednonásobná penetrace podkladu v místnostech výšky do 3,80m   </t>
  </si>
  <si>
    <t>784321031</t>
  </si>
  <si>
    <t xml:space="preserve">Dvojnásobné silikátové bílé malby v místnosti výšky do 3,80 m   </t>
  </si>
  <si>
    <t xml:space="preserve">Ostatní náklady   </t>
  </si>
  <si>
    <t>090001000</t>
  </si>
  <si>
    <t xml:space="preserve">002: Zakládání   </t>
  </si>
  <si>
    <t xml:space="preserve">006: Úpravy povrchů, podlahy a osazování výplní   </t>
  </si>
  <si>
    <t xml:space="preserve">009: Ostatní konstrukce a práce, bourání   </t>
  </si>
  <si>
    <t xml:space="preserve">997: Přesun sutě   </t>
  </si>
  <si>
    <t xml:space="preserve">998: Přesun hmot   </t>
  </si>
  <si>
    <t xml:space="preserve">711: Izolace proti vodě, vlhkosti a plynům   </t>
  </si>
  <si>
    <t xml:space="preserve">713: Izolace tepelné   </t>
  </si>
  <si>
    <t xml:space="preserve">762: Konstrukce tesařské   </t>
  </si>
  <si>
    <t xml:space="preserve">764: Konstrukce klempířské   </t>
  </si>
  <si>
    <t xml:space="preserve">766: Konstrukce truhlářské   </t>
  </si>
  <si>
    <t xml:space="preserve">776: Podlahy povlakové   </t>
  </si>
  <si>
    <t xml:space="preserve">784: Dokončovací práce - malby a tapety   </t>
  </si>
  <si>
    <t xml:space="preserve">VRN: Ostatní náklady   </t>
  </si>
  <si>
    <t xml:space="preserve">2,25*4+1,66*2*4   </t>
  </si>
  <si>
    <t xml:space="preserve">22,280*1,05   </t>
  </si>
  <si>
    <t xml:space="preserve">2,25*2*4+1,66*2*4  </t>
  </si>
  <si>
    <t xml:space="preserve">31,28*0,3*1,1   </t>
  </si>
  <si>
    <t xml:space="preserve">0,5*(2,25*4+1,66*2*4)   </t>
  </si>
  <si>
    <t>3*(5,1+5,7)*2+5,7*5,1-23,397+5,6</t>
  </si>
  <si>
    <t>3*(5,1+5,7)*2+5,7*5,1+6*2,5</t>
  </si>
  <si>
    <t xml:space="preserve">okna, podlaha   </t>
  </si>
  <si>
    <t>2,25*1,66*4+12</t>
  </si>
</sst>
</file>

<file path=xl/styles.xml><?xml version="1.0" encoding="utf-8"?>
<styleSheet xmlns="http://schemas.openxmlformats.org/spreadsheetml/2006/main">
  <numFmts count="4">
    <numFmt numFmtId="164" formatCode="_(#,##0_);[Red]\-\ #,##0_);&quot;–&quot;??;_(@_)"/>
    <numFmt numFmtId="165" formatCode="_(#,##0&quot;.&quot;_);;;_(@_)"/>
    <numFmt numFmtId="166" formatCode="_(#,##0.0_);[Red]\-\ #,##0.0_);&quot;–&quot;??;_(@_)"/>
    <numFmt numFmtId="167" formatCode="#,##0.000;\-#,##0.000"/>
  </numFmts>
  <fonts count="37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960000"/>
      <name val="Arial CE"/>
    </font>
    <font>
      <b/>
      <sz val="8"/>
      <name val="Arial CE"/>
    </font>
    <font>
      <b/>
      <sz val="18"/>
      <color theme="3"/>
      <name val="Cambria"/>
      <family val="2"/>
      <charset val="238"/>
      <scheme val="major"/>
    </font>
    <font>
      <b/>
      <sz val="18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12"/>
      <color indexed="25"/>
      <name val="Arial"/>
      <family val="2"/>
      <charset val="238"/>
    </font>
    <font>
      <sz val="10"/>
      <color indexed="53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18"/>
      <name val="Arial"/>
      <family val="2"/>
      <charset val="238"/>
    </font>
    <font>
      <b/>
      <sz val="9"/>
      <name val="Arial"/>
      <family val="2"/>
      <charset val="238"/>
    </font>
    <font>
      <sz val="10"/>
      <color indexed="61"/>
      <name val="Arial"/>
      <family val="2"/>
      <charset val="238"/>
    </font>
    <font>
      <b/>
      <sz val="10"/>
      <color indexed="61"/>
      <name val="Arial"/>
      <family val="2"/>
      <charset val="238"/>
    </font>
    <font>
      <sz val="9"/>
      <color indexed="18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color rgb="FF006600"/>
      <name val="Arial CE"/>
      <family val="2"/>
      <charset val="238"/>
    </font>
    <font>
      <b/>
      <sz val="11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name val="Arial CE"/>
      <charset val="238"/>
    </font>
    <font>
      <sz val="8"/>
      <color indexed="63"/>
      <name val="Arial CE"/>
      <charset val="238"/>
    </font>
    <font>
      <b/>
      <sz val="10"/>
      <color indexed="18"/>
      <name val="Arial CE"/>
      <charset val="238"/>
    </font>
    <font>
      <sz val="8"/>
      <color indexed="20"/>
      <name val="Arial CE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8" fillId="0" borderId="0"/>
    <xf numFmtId="0" fontId="15" fillId="0" borderId="0"/>
    <xf numFmtId="0" fontId="8" fillId="0" borderId="0"/>
  </cellStyleXfs>
  <cellXfs count="14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4" fontId="3" fillId="0" borderId="0" xfId="0" applyNumberFormat="1" applyFont="1" applyAlignment="1" applyProtection="1"/>
    <xf numFmtId="4" fontId="4" fillId="0" borderId="0" xfId="0" applyNumberFormat="1" applyFont="1" applyAlignment="1">
      <alignment vertical="center"/>
    </xf>
    <xf numFmtId="0" fontId="7" fillId="0" borderId="0" xfId="2"/>
    <xf numFmtId="0" fontId="9" fillId="0" borderId="4" xfId="3" applyFont="1" applyBorder="1" applyAlignment="1">
      <alignment horizontal="left" vertical="top"/>
    </xf>
    <xf numFmtId="0" fontId="9" fillId="0" borderId="5" xfId="3" applyFont="1" applyBorder="1" applyAlignment="1">
      <alignment horizontal="left" vertical="top"/>
    </xf>
    <xf numFmtId="0" fontId="9" fillId="0" borderId="6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 wrapText="1"/>
    </xf>
    <xf numFmtId="0" fontId="11" fillId="0" borderId="10" xfId="3" applyFont="1" applyBorder="1" applyAlignment="1">
      <alignment horizontal="left" vertical="top"/>
    </xf>
    <xf numFmtId="0" fontId="11" fillId="0" borderId="11" xfId="3" applyFont="1" applyBorder="1" applyAlignment="1">
      <alignment horizontal="left" vertical="top" wrapText="1"/>
    </xf>
    <xf numFmtId="0" fontId="11" fillId="0" borderId="12" xfId="3" applyFont="1" applyBorder="1" applyAlignment="1">
      <alignment horizontal="left" vertical="top" wrapText="1"/>
    </xf>
    <xf numFmtId="0" fontId="11" fillId="0" borderId="13" xfId="3" applyFont="1" applyBorder="1" applyAlignment="1">
      <alignment horizontal="left" vertical="top" wrapText="1"/>
    </xf>
    <xf numFmtId="0" fontId="11" fillId="0" borderId="14" xfId="3" applyFont="1" applyBorder="1" applyAlignment="1">
      <alignment horizontal="right" vertical="top" wrapText="1"/>
    </xf>
    <xf numFmtId="0" fontId="11" fillId="0" borderId="14" xfId="3" applyFont="1" applyBorder="1"/>
    <xf numFmtId="14" fontId="11" fillId="0" borderId="15" xfId="3" applyNumberFormat="1" applyFont="1" applyBorder="1" applyAlignment="1">
      <alignment horizontal="right"/>
    </xf>
    <xf numFmtId="0" fontId="11" fillId="0" borderId="16" xfId="3" applyFont="1" applyBorder="1" applyAlignment="1">
      <alignment vertical="top" wrapText="1"/>
    </xf>
    <xf numFmtId="0" fontId="11" fillId="0" borderId="17" xfId="3" applyFont="1" applyBorder="1" applyAlignment="1">
      <alignment horizontal="right" vertical="top" wrapText="1"/>
    </xf>
    <xf numFmtId="0" fontId="11" fillId="0" borderId="17" xfId="3" applyFont="1" applyBorder="1"/>
    <xf numFmtId="14" fontId="11" fillId="0" borderId="18" xfId="3" applyNumberFormat="1" applyFont="1" applyBorder="1" applyAlignment="1">
      <alignment horizontal="right"/>
    </xf>
    <xf numFmtId="0" fontId="12" fillId="0" borderId="19" xfId="3" applyFont="1" applyBorder="1" applyAlignment="1">
      <alignment horizontal="left" vertical="top"/>
    </xf>
    <xf numFmtId="0" fontId="12" fillId="0" borderId="20" xfId="3" applyFont="1" applyBorder="1" applyAlignment="1">
      <alignment horizontal="left" vertical="top" wrapText="1"/>
    </xf>
    <xf numFmtId="0" fontId="12" fillId="0" borderId="21" xfId="3" applyFont="1" applyBorder="1"/>
    <xf numFmtId="0" fontId="12" fillId="0" borderId="22" xfId="3" applyFont="1" applyBorder="1"/>
    <xf numFmtId="0" fontId="11" fillId="0" borderId="23" xfId="2" applyFont="1" applyBorder="1" applyAlignment="1">
      <alignment horizontal="left" vertical="top"/>
    </xf>
    <xf numFmtId="0" fontId="11" fillId="0" borderId="24" xfId="2" applyFont="1" applyBorder="1" applyAlignment="1">
      <alignment vertical="top" wrapText="1"/>
    </xf>
    <xf numFmtId="0" fontId="11" fillId="0" borderId="0" xfId="2" applyFont="1" applyAlignment="1">
      <alignment vertical="top" wrapText="1"/>
    </xf>
    <xf numFmtId="0" fontId="11" fillId="0" borderId="25" xfId="2" applyFont="1" applyBorder="1"/>
    <xf numFmtId="0" fontId="11" fillId="0" borderId="26" xfId="3" applyFont="1" applyBorder="1" applyAlignment="1">
      <alignment horizontal="left"/>
    </xf>
    <xf numFmtId="0" fontId="11" fillId="0" borderId="27" xfId="3" applyFont="1" applyBorder="1" applyAlignment="1">
      <alignment horizontal="left" wrapText="1"/>
    </xf>
    <xf numFmtId="0" fontId="11" fillId="0" borderId="28" xfId="3" applyFont="1" applyBorder="1"/>
    <xf numFmtId="0" fontId="11" fillId="0" borderId="29" xfId="3" applyFont="1" applyBorder="1"/>
    <xf numFmtId="0" fontId="12" fillId="0" borderId="7" xfId="3" applyFont="1" applyBorder="1"/>
    <xf numFmtId="0" fontId="12" fillId="0" borderId="30" xfId="3" applyFont="1" applyBorder="1"/>
    <xf numFmtId="0" fontId="13" fillId="0" borderId="21" xfId="3" applyFont="1" applyBorder="1"/>
    <xf numFmtId="0" fontId="13" fillId="0" borderId="31" xfId="3" applyFont="1" applyBorder="1"/>
    <xf numFmtId="0" fontId="11" fillId="0" borderId="23" xfId="3" applyFont="1" applyBorder="1" applyAlignment="1">
      <alignment horizontal="left" vertical="top"/>
    </xf>
    <xf numFmtId="0" fontId="11" fillId="0" borderId="32" xfId="3" applyFont="1" applyBorder="1" applyAlignment="1">
      <alignment horizontal="left" vertical="top" wrapText="1"/>
    </xf>
    <xf numFmtId="0" fontId="11" fillId="0" borderId="0" xfId="3" applyFont="1" applyAlignment="1">
      <alignment horizontal="left" vertical="top" wrapText="1"/>
    </xf>
    <xf numFmtId="0" fontId="11" fillId="0" borderId="33" xfId="3" applyFont="1" applyBorder="1" applyAlignment="1">
      <alignment horizontal="left" vertical="top" wrapText="1"/>
    </xf>
    <xf numFmtId="0" fontId="11" fillId="0" borderId="23" xfId="3" applyFont="1" applyBorder="1"/>
    <xf numFmtId="0" fontId="11" fillId="0" borderId="34" xfId="3" applyFont="1" applyBorder="1"/>
    <xf numFmtId="0" fontId="11" fillId="0" borderId="35" xfId="3" applyFont="1" applyBorder="1"/>
    <xf numFmtId="0" fontId="12" fillId="0" borderId="36" xfId="3" applyFont="1" applyBorder="1" applyAlignment="1">
      <alignment horizontal="left" vertical="top"/>
    </xf>
    <xf numFmtId="0" fontId="11" fillId="0" borderId="16" xfId="3" applyFont="1" applyBorder="1" applyAlignment="1">
      <alignment horizontal="left" vertical="top"/>
    </xf>
    <xf numFmtId="0" fontId="11" fillId="0" borderId="17" xfId="3" applyFont="1" applyBorder="1" applyAlignment="1">
      <alignment horizontal="left" vertical="top" wrapText="1"/>
    </xf>
    <xf numFmtId="0" fontId="11" fillId="0" borderId="37" xfId="3" applyFont="1" applyBorder="1" applyAlignment="1">
      <alignment horizontal="left" vertical="top"/>
    </xf>
    <xf numFmtId="0" fontId="11" fillId="0" borderId="18" xfId="3" applyFont="1" applyBorder="1" applyAlignment="1">
      <alignment horizontal="left" vertical="top" wrapText="1"/>
    </xf>
    <xf numFmtId="0" fontId="11" fillId="0" borderId="38" xfId="3" applyFont="1" applyBorder="1"/>
    <xf numFmtId="0" fontId="11" fillId="0" borderId="27" xfId="3" applyFont="1" applyBorder="1"/>
    <xf numFmtId="0" fontId="11" fillId="0" borderId="39" xfId="3" applyFont="1" applyBorder="1"/>
    <xf numFmtId="3" fontId="11" fillId="0" borderId="0" xfId="3" applyNumberFormat="1" applyFont="1"/>
    <xf numFmtId="0" fontId="2" fillId="0" borderId="40" xfId="3" applyFont="1" applyBorder="1" applyAlignment="1">
      <alignment horizontal="left"/>
    </xf>
    <xf numFmtId="164" fontId="2" fillId="0" borderId="9" xfId="3" applyNumberFormat="1" applyFont="1" applyBorder="1"/>
    <xf numFmtId="164" fontId="2" fillId="0" borderId="33" xfId="3" applyNumberFormat="1" applyFont="1" applyBorder="1"/>
    <xf numFmtId="0" fontId="11" fillId="0" borderId="32" xfId="3" applyFont="1" applyBorder="1" applyAlignment="1">
      <alignment horizontal="left"/>
    </xf>
    <xf numFmtId="164" fontId="11" fillId="0" borderId="33" xfId="3" applyNumberFormat="1" applyFont="1" applyBorder="1"/>
    <xf numFmtId="0" fontId="11" fillId="0" borderId="0" xfId="3" applyFont="1"/>
    <xf numFmtId="0" fontId="11" fillId="0" borderId="40" xfId="3" applyFont="1" applyBorder="1" applyAlignment="1">
      <alignment horizontal="left"/>
    </xf>
    <xf numFmtId="164" fontId="11" fillId="0" borderId="9" xfId="3" applyNumberFormat="1" applyFont="1" applyBorder="1"/>
    <xf numFmtId="0" fontId="14" fillId="0" borderId="26" xfId="3" applyFont="1" applyBorder="1"/>
    <xf numFmtId="0" fontId="14" fillId="0" borderId="28" xfId="3" applyFont="1" applyBorder="1"/>
    <xf numFmtId="0" fontId="10" fillId="0" borderId="34" xfId="3" applyFont="1" applyBorder="1" applyAlignment="1">
      <alignment horizontal="left"/>
    </xf>
    <xf numFmtId="164" fontId="10" fillId="0" borderId="35" xfId="3" applyNumberFormat="1" applyFont="1" applyBorder="1"/>
    <xf numFmtId="0" fontId="11" fillId="0" borderId="23" xfId="4" applyFont="1" applyBorder="1"/>
    <xf numFmtId="0" fontId="11" fillId="0" borderId="0" xfId="4" applyFont="1"/>
    <xf numFmtId="0" fontId="11" fillId="0" borderId="32" xfId="4" applyFont="1" applyBorder="1"/>
    <xf numFmtId="0" fontId="11" fillId="0" borderId="33" xfId="5" applyFont="1" applyBorder="1"/>
    <xf numFmtId="0" fontId="11" fillId="0" borderId="0" xfId="3" applyFont="1" applyAlignment="1">
      <alignment vertical="center"/>
    </xf>
    <xf numFmtId="0" fontId="11" fillId="0" borderId="7" xfId="4" applyFont="1" applyBorder="1"/>
    <xf numFmtId="0" fontId="11" fillId="0" borderId="41" xfId="4" applyFont="1" applyBorder="1"/>
    <xf numFmtId="0" fontId="11" fillId="0" borderId="42" xfId="5" applyFont="1" applyBorder="1"/>
    <xf numFmtId="0" fontId="11" fillId="0" borderId="23" xfId="4" applyFont="1" applyBorder="1" applyAlignment="1">
      <alignment horizontal="left" vertical="top"/>
    </xf>
    <xf numFmtId="0" fontId="11" fillId="0" borderId="0" xfId="4" applyFont="1" applyAlignment="1">
      <alignment horizontal="left" vertical="top"/>
    </xf>
    <xf numFmtId="0" fontId="11" fillId="0" borderId="33" xfId="4" applyFont="1" applyBorder="1" applyAlignment="1">
      <alignment horizontal="left" vertical="top"/>
    </xf>
    <xf numFmtId="0" fontId="11" fillId="0" borderId="26" xfId="4" applyFont="1" applyBorder="1" applyAlignment="1">
      <alignment horizontal="left" vertical="top"/>
    </xf>
    <xf numFmtId="0" fontId="11" fillId="0" borderId="28" xfId="4" applyFont="1" applyBorder="1" applyAlignment="1">
      <alignment horizontal="left" vertical="top"/>
    </xf>
    <xf numFmtId="0" fontId="11" fillId="0" borderId="35" xfId="4" applyFont="1" applyBorder="1" applyAlignment="1">
      <alignment horizontal="left" vertical="top"/>
    </xf>
    <xf numFmtId="165" fontId="16" fillId="0" borderId="0" xfId="2" applyNumberFormat="1" applyFont="1"/>
    <xf numFmtId="0" fontId="8" fillId="0" borderId="0" xfId="2" applyFont="1"/>
    <xf numFmtId="49" fontId="17" fillId="0" borderId="0" xfId="2" applyNumberFormat="1" applyFont="1"/>
    <xf numFmtId="164" fontId="17" fillId="0" borderId="0" xfId="2" applyNumberFormat="1" applyFont="1"/>
    <xf numFmtId="49" fontId="18" fillId="0" borderId="0" xfId="2" applyNumberFormat="1" applyFont="1" applyAlignment="1">
      <alignment horizontal="left" vertical="top"/>
    </xf>
    <xf numFmtId="165" fontId="19" fillId="0" borderId="0" xfId="2" applyNumberFormat="1" applyFont="1"/>
    <xf numFmtId="49" fontId="20" fillId="0" borderId="28" xfId="2" applyNumberFormat="1" applyFont="1" applyBorder="1" applyAlignment="1">
      <alignment horizontal="center"/>
    </xf>
    <xf numFmtId="49" fontId="21" fillId="0" borderId="0" xfId="2" applyNumberFormat="1" applyFont="1"/>
    <xf numFmtId="49" fontId="20" fillId="0" borderId="0" xfId="2" applyNumberFormat="1" applyFont="1" applyAlignment="1">
      <alignment horizontal="left"/>
    </xf>
    <xf numFmtId="49" fontId="20" fillId="0" borderId="0" xfId="2" applyNumberFormat="1" applyFont="1" applyAlignment="1">
      <alignment horizontal="right"/>
    </xf>
    <xf numFmtId="0" fontId="22" fillId="0" borderId="0" xfId="2" applyFont="1"/>
    <xf numFmtId="49" fontId="23" fillId="0" borderId="0" xfId="2" applyNumberFormat="1" applyFont="1" applyAlignment="1">
      <alignment horizontal="left" indent="1"/>
    </xf>
    <xf numFmtId="164" fontId="23" fillId="0" borderId="0" xfId="2" applyNumberFormat="1" applyFont="1"/>
    <xf numFmtId="166" fontId="23" fillId="0" borderId="0" xfId="2" applyNumberFormat="1" applyFont="1"/>
    <xf numFmtId="0" fontId="24" fillId="0" borderId="0" xfId="2" applyFont="1"/>
    <xf numFmtId="49" fontId="20" fillId="0" borderId="0" xfId="2" applyNumberFormat="1" applyFont="1" applyAlignment="1">
      <alignment horizontal="left" indent="2"/>
    </xf>
    <xf numFmtId="164" fontId="20" fillId="0" borderId="0" xfId="2" applyNumberFormat="1" applyFont="1"/>
    <xf numFmtId="166" fontId="20" fillId="0" borderId="0" xfId="2" applyNumberFormat="1" applyFont="1"/>
    <xf numFmtId="0" fontId="25" fillId="0" borderId="0" xfId="2" applyFont="1" applyAlignment="1">
      <alignment horizontal="left"/>
    </xf>
    <xf numFmtId="0" fontId="26" fillId="0" borderId="0" xfId="2" applyFont="1"/>
    <xf numFmtId="0" fontId="27" fillId="0" borderId="5" xfId="2" applyFont="1" applyBorder="1" applyAlignment="1">
      <alignment horizontal="left"/>
    </xf>
    <xf numFmtId="164" fontId="27" fillId="0" borderId="5" xfId="2" applyNumberFormat="1" applyFont="1" applyBorder="1"/>
    <xf numFmtId="164" fontId="26" fillId="0" borderId="5" xfId="2" applyNumberFormat="1" applyFont="1" applyBorder="1"/>
    <xf numFmtId="0" fontId="27" fillId="0" borderId="0" xfId="2" applyFont="1" applyAlignment="1">
      <alignment horizontal="left"/>
    </xf>
    <xf numFmtId="164" fontId="27" fillId="0" borderId="0" xfId="2" applyNumberFormat="1" applyFont="1"/>
    <xf numFmtId="0" fontId="29" fillId="0" borderId="0" xfId="0" applyFont="1"/>
    <xf numFmtId="0" fontId="1" fillId="0" borderId="32" xfId="3" applyFont="1" applyBorder="1" applyAlignment="1">
      <alignment horizontal="left"/>
    </xf>
    <xf numFmtId="37" fontId="31" fillId="0" borderId="43" xfId="0" applyNumberFormat="1" applyFont="1" applyBorder="1" applyAlignment="1" applyProtection="1">
      <alignment horizontal="right"/>
      <protection locked="0"/>
    </xf>
    <xf numFmtId="0" fontId="31" fillId="0" borderId="43" xfId="0" applyFont="1" applyBorder="1" applyAlignment="1" applyProtection="1">
      <alignment horizontal="left" wrapText="1"/>
      <protection locked="0"/>
    </xf>
    <xf numFmtId="167" fontId="31" fillId="0" borderId="43" xfId="0" applyNumberFormat="1" applyFont="1" applyBorder="1" applyAlignment="1" applyProtection="1">
      <alignment horizontal="right"/>
      <protection locked="0"/>
    </xf>
    <xf numFmtId="39" fontId="31" fillId="0" borderId="43" xfId="0" applyNumberFormat="1" applyFont="1" applyBorder="1" applyAlignment="1" applyProtection="1">
      <alignment horizontal="right"/>
      <protection locked="0"/>
    </xf>
    <xf numFmtId="37" fontId="32" fillId="0" borderId="0" xfId="0" applyNumberFormat="1" applyFont="1" applyAlignment="1" applyProtection="1">
      <alignment horizontal="right"/>
      <protection locked="0"/>
    </xf>
    <xf numFmtId="0" fontId="32" fillId="0" borderId="0" xfId="0" applyFont="1" applyAlignment="1" applyProtection="1">
      <alignment horizontal="left" wrapText="1"/>
      <protection locked="0"/>
    </xf>
    <xf numFmtId="39" fontId="32" fillId="0" borderId="0" xfId="0" applyNumberFormat="1" applyFont="1" applyAlignment="1" applyProtection="1">
      <alignment horizontal="right"/>
      <protection locked="0"/>
    </xf>
    <xf numFmtId="37" fontId="33" fillId="0" borderId="0" xfId="0" applyNumberFormat="1" applyFont="1" applyAlignment="1" applyProtection="1">
      <alignment horizontal="right"/>
      <protection locked="0"/>
    </xf>
    <xf numFmtId="37" fontId="34" fillId="0" borderId="0" xfId="0" applyNumberFormat="1" applyFont="1" applyAlignment="1" applyProtection="1">
      <alignment horizontal="right"/>
      <protection locked="0"/>
    </xf>
    <xf numFmtId="0" fontId="34" fillId="0" borderId="0" xfId="0" applyFont="1" applyAlignment="1" applyProtection="1">
      <alignment horizontal="left" wrapText="1"/>
      <protection locked="0"/>
    </xf>
    <xf numFmtId="39" fontId="34" fillId="0" borderId="0" xfId="0" applyNumberFormat="1" applyFont="1" applyAlignment="1" applyProtection="1">
      <alignment horizontal="right"/>
      <protection locked="0"/>
    </xf>
    <xf numFmtId="0" fontId="28" fillId="0" borderId="0" xfId="0" applyFont="1" applyAlignment="1" applyProtection="1">
      <alignment horizontal="left" wrapText="1"/>
      <protection locked="0"/>
    </xf>
    <xf numFmtId="167" fontId="28" fillId="0" borderId="0" xfId="0" applyNumberFormat="1" applyFont="1" applyAlignment="1" applyProtection="1">
      <alignment horizontal="right"/>
      <protection locked="0"/>
    </xf>
    <xf numFmtId="37" fontId="30" fillId="0" borderId="43" xfId="0" applyNumberFormat="1" applyFont="1" applyBorder="1" applyAlignment="1" applyProtection="1">
      <alignment horizontal="right"/>
      <protection locked="0"/>
    </xf>
    <xf numFmtId="0" fontId="30" fillId="0" borderId="43" xfId="0" applyFont="1" applyBorder="1" applyAlignment="1" applyProtection="1">
      <alignment horizontal="left" wrapText="1"/>
      <protection locked="0"/>
    </xf>
    <xf numFmtId="167" fontId="30" fillId="0" borderId="43" xfId="0" applyNumberFormat="1" applyFont="1" applyBorder="1" applyAlignment="1" applyProtection="1">
      <alignment horizontal="right"/>
      <protection locked="0"/>
    </xf>
    <xf numFmtId="39" fontId="30" fillId="0" borderId="43" xfId="0" applyNumberFormat="1" applyFont="1" applyBorder="1" applyAlignment="1" applyProtection="1">
      <alignment horizontal="right"/>
      <protection locked="0"/>
    </xf>
    <xf numFmtId="0" fontId="35" fillId="0" borderId="0" xfId="0" applyFont="1" applyAlignment="1" applyProtection="1">
      <alignment horizontal="left" wrapText="1"/>
      <protection locked="0"/>
    </xf>
    <xf numFmtId="167" fontId="35" fillId="0" borderId="0" xfId="0" applyNumberFormat="1" applyFont="1" applyAlignment="1" applyProtection="1">
      <alignment horizontal="right"/>
      <protection locked="0"/>
    </xf>
    <xf numFmtId="39" fontId="35" fillId="0" borderId="0" xfId="0" applyNumberFormat="1" applyFont="1" applyAlignment="1" applyProtection="1">
      <alignment horizontal="right"/>
      <protection locked="0"/>
    </xf>
    <xf numFmtId="49" fontId="36" fillId="0" borderId="28" xfId="0" applyNumberFormat="1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49" fontId="36" fillId="0" borderId="28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 applyProtection="1">
      <alignment horizontal="center" vertical="center"/>
    </xf>
    <xf numFmtId="0" fontId="35" fillId="0" borderId="0" xfId="0" applyFont="1" applyAlignment="1" applyProtection="1">
      <alignment horizontal="center" wrapText="1"/>
      <protection locked="0"/>
    </xf>
    <xf numFmtId="0" fontId="31" fillId="0" borderId="43" xfId="0" applyFont="1" applyBorder="1" applyAlignment="1" applyProtection="1">
      <alignment horizontal="center"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30" fillId="0" borderId="43" xfId="0" applyFont="1" applyBorder="1" applyAlignment="1" applyProtection="1">
      <alignment horizontal="center" wrapText="1"/>
      <protection locked="0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0" fillId="0" borderId="8" xfId="3" applyFont="1" applyBorder="1" applyAlignment="1">
      <alignment horizontal="left" vertical="top" wrapText="1"/>
    </xf>
    <xf numFmtId="0" fontId="10" fillId="0" borderId="9" xfId="3" applyFont="1" applyBorder="1" applyAlignment="1">
      <alignment horizontal="left" vertical="top" wrapText="1"/>
    </xf>
    <xf numFmtId="0" fontId="11" fillId="0" borderId="11" xfId="2" applyFont="1" applyBorder="1" applyAlignment="1">
      <alignment horizontal="left" vertical="top" wrapText="1"/>
    </xf>
    <xf numFmtId="0" fontId="11" fillId="0" borderId="12" xfId="2" applyFont="1" applyBorder="1" applyAlignment="1">
      <alignment horizontal="left" vertical="top" wrapText="1"/>
    </xf>
    <xf numFmtId="0" fontId="11" fillId="0" borderId="13" xfId="2" applyFont="1" applyBorder="1" applyAlignment="1">
      <alignment horizontal="left" vertical="top" wrapText="1"/>
    </xf>
    <xf numFmtId="0" fontId="10" fillId="0" borderId="1" xfId="3" applyFont="1" applyBorder="1" applyAlignment="1">
      <alignment horizontal="center"/>
    </xf>
    <xf numFmtId="0" fontId="10" fillId="0" borderId="2" xfId="3" applyFont="1" applyBorder="1" applyAlignment="1">
      <alignment horizontal="center"/>
    </xf>
    <xf numFmtId="0" fontId="10" fillId="0" borderId="3" xfId="3" applyFont="1" applyBorder="1" applyAlignment="1">
      <alignment horizontal="center"/>
    </xf>
  </cellXfs>
  <cellStyles count="6">
    <cellStyle name="Název 2" xfId="1"/>
    <cellStyle name="normální" xfId="0" builtinId="0" customBuiltin="1"/>
    <cellStyle name="Normální 2" xfId="2"/>
    <cellStyle name="normální 2 2" xfId="3"/>
    <cellStyle name="Normální 2 2 2" xfId="4"/>
    <cellStyle name="Normální 3" xfId="5"/>
  </cellStyles>
  <dxfs count="0"/>
  <tableStyles count="0"/>
  <colors>
    <mruColors>
      <color rgb="FF006600"/>
      <color rgb="FF0000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&#253;znov&#225;/2019/p&#233;&#269;e%20o%20zv&#283;&#345;%20-%204.etapa/rozpo&#269;ty%20-%204.etapa/Krmelec%20_typ%20K1%20-%20Rozpo&#269;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i list"/>
      <sheetName val="Rekapitulace"/>
      <sheetName val="Zakazk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showGridLines="0" topLeftCell="A136" workbookViewId="0">
      <selection sqref="A1:D1"/>
    </sheetView>
  </sheetViews>
  <sheetFormatPr defaultColWidth="9.28515625" defaultRowHeight="13.2"/>
  <cols>
    <col min="1" max="4" width="40.85546875" style="7" customWidth="1"/>
    <col min="5" max="16384" width="9.28515625" style="7"/>
  </cols>
  <sheetData>
    <row r="1" spans="1:4" ht="24" thickBot="1">
      <c r="A1" s="137" t="s">
        <v>25</v>
      </c>
      <c r="B1" s="138"/>
      <c r="C1" s="138"/>
      <c r="D1" s="139"/>
    </row>
    <row r="2" spans="1:4">
      <c r="A2" s="8" t="s">
        <v>26</v>
      </c>
      <c r="B2" s="9" t="s">
        <v>27</v>
      </c>
      <c r="C2" s="9"/>
      <c r="D2" s="10"/>
    </row>
    <row r="3" spans="1:4" ht="18">
      <c r="A3" s="11"/>
      <c r="B3" s="140" t="s">
        <v>66</v>
      </c>
      <c r="C3" s="140"/>
      <c r="D3" s="141"/>
    </row>
    <row r="4" spans="1:4" ht="18">
      <c r="A4" s="12" t="s">
        <v>28</v>
      </c>
      <c r="B4" s="140"/>
      <c r="C4" s="140"/>
      <c r="D4" s="141"/>
    </row>
    <row r="5" spans="1:4" ht="13.8">
      <c r="A5" s="12" t="s">
        <v>29</v>
      </c>
      <c r="B5" s="142"/>
      <c r="C5" s="143"/>
      <c r="D5" s="144"/>
    </row>
    <row r="6" spans="1:4" ht="13.8">
      <c r="A6" s="12" t="s">
        <v>30</v>
      </c>
      <c r="B6" s="13"/>
      <c r="C6" s="14"/>
      <c r="D6" s="15"/>
    </row>
    <row r="7" spans="1:4" ht="13.8">
      <c r="A7" s="12" t="s">
        <v>31</v>
      </c>
      <c r="B7" s="16"/>
      <c r="C7" s="17" t="s">
        <v>32</v>
      </c>
      <c r="D7" s="18"/>
    </row>
    <row r="8" spans="1:4" ht="14.4" thickBot="1">
      <c r="A8" s="19" t="s">
        <v>33</v>
      </c>
      <c r="B8" s="20"/>
      <c r="C8" s="21" t="s">
        <v>34</v>
      </c>
      <c r="D8" s="22"/>
    </row>
    <row r="9" spans="1:4">
      <c r="A9" s="23" t="s">
        <v>35</v>
      </c>
      <c r="B9" s="24" t="s">
        <v>36</v>
      </c>
      <c r="C9" s="25" t="s">
        <v>37</v>
      </c>
      <c r="D9" s="26" t="s">
        <v>38</v>
      </c>
    </row>
    <row r="10" spans="1:4" ht="13.8">
      <c r="A10" s="27" t="s">
        <v>39</v>
      </c>
      <c r="B10" s="28"/>
      <c r="C10" s="29"/>
      <c r="D10" s="30"/>
    </row>
    <row r="11" spans="1:4" ht="14.4" thickBot="1">
      <c r="A11" s="31"/>
      <c r="B11" s="32"/>
      <c r="C11" s="33"/>
      <c r="D11" s="34"/>
    </row>
    <row r="12" spans="1:4" ht="13.8">
      <c r="A12" s="35" t="s">
        <v>40</v>
      </c>
      <c r="B12" s="36" t="s">
        <v>41</v>
      </c>
      <c r="C12" s="37"/>
      <c r="D12" s="38"/>
    </row>
    <row r="13" spans="1:4" ht="13.8">
      <c r="A13" s="39" t="s">
        <v>0</v>
      </c>
      <c r="B13" s="40"/>
      <c r="C13" s="41"/>
      <c r="D13" s="42"/>
    </row>
    <row r="14" spans="1:4" ht="14.4" thickBot="1">
      <c r="A14" s="43"/>
      <c r="B14" s="44"/>
      <c r="C14" s="33"/>
      <c r="D14" s="45"/>
    </row>
    <row r="15" spans="1:4" ht="18.600000000000001" thickBot="1">
      <c r="A15" s="145" t="s">
        <v>42</v>
      </c>
      <c r="B15" s="146"/>
      <c r="C15" s="146"/>
      <c r="D15" s="147"/>
    </row>
    <row r="16" spans="1:4">
      <c r="A16" s="46" t="s">
        <v>43</v>
      </c>
      <c r="B16" s="24" t="s">
        <v>44</v>
      </c>
      <c r="C16" s="25" t="s">
        <v>45</v>
      </c>
      <c r="D16" s="26" t="s">
        <v>46</v>
      </c>
    </row>
    <row r="17" spans="1:4" ht="13.8">
      <c r="A17" s="47" t="s">
        <v>60</v>
      </c>
      <c r="B17" s="48" t="s">
        <v>65</v>
      </c>
      <c r="C17" s="49"/>
      <c r="D17" s="50"/>
    </row>
    <row r="18" spans="1:4" ht="14.4" thickBot="1">
      <c r="A18" s="51"/>
      <c r="B18" s="52"/>
      <c r="C18" s="53"/>
      <c r="D18" s="34"/>
    </row>
    <row r="19" spans="1:4" ht="14.4">
      <c r="A19" s="43"/>
      <c r="B19" s="54"/>
      <c r="C19" s="55" t="s">
        <v>47</v>
      </c>
      <c r="D19" s="56">
        <f>Rekapitulace!C20</f>
        <v>0</v>
      </c>
    </row>
    <row r="20" spans="1:4" ht="14.4">
      <c r="A20" s="43"/>
      <c r="B20" s="54"/>
      <c r="C20" s="107" t="s">
        <v>59</v>
      </c>
      <c r="D20" s="57">
        <f>D19*0.21</f>
        <v>0</v>
      </c>
    </row>
    <row r="21" spans="1:4" ht="13.8">
      <c r="A21" s="43"/>
      <c r="B21" s="54"/>
      <c r="C21" s="58"/>
      <c r="D21" s="59"/>
    </row>
    <row r="22" spans="1:4" ht="13.8">
      <c r="A22" s="43"/>
      <c r="B22" s="60"/>
      <c r="C22" s="61"/>
      <c r="D22" s="62"/>
    </row>
    <row r="23" spans="1:4" ht="18.600000000000001" thickBot="1">
      <c r="A23" s="63"/>
      <c r="B23" s="64"/>
      <c r="C23" s="65" t="s">
        <v>48</v>
      </c>
      <c r="D23" s="66">
        <f>SUM(D19:D20)</f>
        <v>0</v>
      </c>
    </row>
    <row r="24" spans="1:4" ht="13.8">
      <c r="A24" s="67" t="s">
        <v>49</v>
      </c>
      <c r="B24" s="68"/>
      <c r="C24" s="69" t="s">
        <v>50</v>
      </c>
      <c r="D24" s="70"/>
    </row>
    <row r="25" spans="1:4" ht="13.8">
      <c r="A25" s="67" t="s">
        <v>51</v>
      </c>
      <c r="B25" s="71" t="str">
        <f>IF(ISNA(VLOOKUP("Zhotovitel",A11:D11,3,FALSE)),"",VLOOKUP("Zhotovitel",A11:D11,3,FALSE))</f>
        <v/>
      </c>
      <c r="C25" s="69" t="s">
        <v>51</v>
      </c>
      <c r="D25" s="70" t="str">
        <f>IF(ISNA(VLOOKUP("Objednatel",A11:D11,3,FALSE)),"",VLOOKUP("Objednatel",A11:D11,3,FALSE))</f>
        <v/>
      </c>
    </row>
    <row r="26" spans="1:4" ht="13.8">
      <c r="A26" s="67" t="s">
        <v>52</v>
      </c>
      <c r="B26" s="68"/>
      <c r="C26" s="69" t="s">
        <v>52</v>
      </c>
      <c r="D26" s="70"/>
    </row>
    <row r="27" spans="1:4" ht="13.8">
      <c r="A27" s="67" t="s">
        <v>53</v>
      </c>
      <c r="B27" s="68"/>
      <c r="C27" s="69" t="s">
        <v>54</v>
      </c>
      <c r="D27" s="70"/>
    </row>
    <row r="28" spans="1:4" ht="13.8">
      <c r="A28" s="72"/>
      <c r="B28" s="68"/>
      <c r="C28" s="69"/>
      <c r="D28" s="70"/>
    </row>
    <row r="29" spans="1:4" ht="13.8">
      <c r="A29" s="67" t="s">
        <v>55</v>
      </c>
      <c r="B29" s="73"/>
      <c r="C29" s="73"/>
      <c r="D29" s="74"/>
    </row>
    <row r="30" spans="1:4" ht="13.8">
      <c r="A30" s="75"/>
      <c r="B30" s="76"/>
      <c r="C30" s="76"/>
      <c r="D30" s="77"/>
    </row>
    <row r="31" spans="1:4" ht="13.8">
      <c r="A31" s="75"/>
      <c r="B31" s="76"/>
      <c r="C31" s="76"/>
      <c r="D31" s="77"/>
    </row>
    <row r="32" spans="1:4" ht="13.8">
      <c r="A32" s="75"/>
      <c r="B32" s="76"/>
      <c r="C32" s="76"/>
      <c r="D32" s="77"/>
    </row>
    <row r="33" spans="1:4" ht="14.4" thickBot="1">
      <c r="A33" s="78"/>
      <c r="B33" s="79"/>
      <c r="C33" s="79"/>
      <c r="D33" s="80"/>
    </row>
  </sheetData>
  <mergeCells count="5">
    <mergeCell ref="A1:D1"/>
    <mergeCell ref="B3:D3"/>
    <mergeCell ref="B4:D4"/>
    <mergeCell ref="B5:D5"/>
    <mergeCell ref="A15:D15"/>
  </mergeCells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E22"/>
  <sheetViews>
    <sheetView showGridLines="0" workbookViewId="0">
      <pane ySplit="3" topLeftCell="A7" activePane="bottomLeft" state="frozen"/>
      <selection pane="bottomLeft" activeCell="D1" sqref="D1"/>
    </sheetView>
  </sheetViews>
  <sheetFormatPr defaultColWidth="9.28515625" defaultRowHeight="13.2" outlineLevelRow="1"/>
  <cols>
    <col min="1" max="1" width="14.42578125" style="7" hidden="1" customWidth="1"/>
    <col min="2" max="2" width="94.140625" style="7" customWidth="1"/>
    <col min="3" max="3" width="18.28515625" style="7" customWidth="1"/>
    <col min="4" max="4" width="6.85546875" style="7" customWidth="1"/>
    <col min="5" max="16384" width="9.28515625" style="7"/>
  </cols>
  <sheetData>
    <row r="1" spans="1:5" ht="15.75" customHeight="1">
      <c r="A1" s="81"/>
      <c r="B1" s="82" t="s">
        <v>56</v>
      </c>
      <c r="C1" s="83"/>
      <c r="D1" s="84"/>
      <c r="E1" s="85"/>
    </row>
    <row r="2" spans="1:5" ht="27.75" customHeight="1">
      <c r="A2" s="7" t="e">
        <v>#REF!</v>
      </c>
      <c r="B2" s="86" t="s">
        <v>66</v>
      </c>
      <c r="C2" s="83"/>
      <c r="D2" s="84"/>
      <c r="E2" s="85"/>
    </row>
    <row r="3" spans="1:5" ht="24" customHeight="1" thickBot="1">
      <c r="A3" s="7" t="e">
        <v>#REF!</v>
      </c>
      <c r="B3" s="87" t="s">
        <v>2</v>
      </c>
      <c r="C3" s="87" t="s">
        <v>57</v>
      </c>
      <c r="D3" s="87"/>
      <c r="E3" s="88"/>
    </row>
    <row r="4" spans="1:5">
      <c r="A4" s="7" t="e">
        <v>#REF!</v>
      </c>
      <c r="B4" s="89"/>
      <c r="C4" s="90"/>
      <c r="D4" s="90"/>
      <c r="E4" s="88"/>
    </row>
    <row r="5" spans="1:5" s="91" customFormat="1" ht="15.75" customHeight="1">
      <c r="B5" s="92" t="s">
        <v>61</v>
      </c>
      <c r="C5" s="93">
        <f>Zakazka!G6</f>
        <v>0</v>
      </c>
      <c r="D5" s="94"/>
    </row>
    <row r="6" spans="1:5" s="95" customFormat="1" ht="15" customHeight="1" outlineLevel="1">
      <c r="B6" s="96" t="s">
        <v>225</v>
      </c>
      <c r="C6" s="97">
        <f>Zakazka!G7</f>
        <v>0</v>
      </c>
      <c r="D6" s="98"/>
    </row>
    <row r="7" spans="1:5" s="95" customFormat="1" ht="15" customHeight="1" outlineLevel="1">
      <c r="B7" s="96" t="s">
        <v>226</v>
      </c>
      <c r="C7" s="97">
        <f>Zakazka!G16</f>
        <v>0</v>
      </c>
      <c r="D7" s="98"/>
    </row>
    <row r="8" spans="1:5" s="95" customFormat="1" ht="15" customHeight="1" outlineLevel="1">
      <c r="B8" s="96" t="s">
        <v>227</v>
      </c>
      <c r="C8" s="97">
        <f>Zakazka!G51</f>
        <v>0</v>
      </c>
      <c r="D8" s="98"/>
    </row>
    <row r="9" spans="1:5" s="95" customFormat="1" ht="15" customHeight="1" outlineLevel="1">
      <c r="B9" s="96" t="s">
        <v>228</v>
      </c>
      <c r="C9" s="97">
        <f>Zakazka!G65</f>
        <v>0</v>
      </c>
      <c r="D9" s="98"/>
    </row>
    <row r="10" spans="1:5" s="95" customFormat="1" ht="15" customHeight="1" outlineLevel="1">
      <c r="B10" s="96" t="s">
        <v>229</v>
      </c>
      <c r="C10" s="97">
        <f>Zakazka!G71</f>
        <v>0</v>
      </c>
      <c r="D10" s="98"/>
    </row>
    <row r="11" spans="1:5" s="95" customFormat="1" ht="15" customHeight="1" outlineLevel="1">
      <c r="B11" s="96" t="s">
        <v>230</v>
      </c>
      <c r="C11" s="97">
        <f>Zakazka!G73</f>
        <v>0</v>
      </c>
      <c r="D11" s="98"/>
    </row>
    <row r="12" spans="1:5" s="95" customFormat="1" ht="15" customHeight="1" outlineLevel="1">
      <c r="B12" s="96" t="s">
        <v>231</v>
      </c>
      <c r="C12" s="97">
        <f>Zakazka!G90</f>
        <v>0</v>
      </c>
      <c r="D12" s="98"/>
    </row>
    <row r="13" spans="1:5" s="95" customFormat="1" ht="15" customHeight="1" outlineLevel="1">
      <c r="B13" s="96" t="s">
        <v>232</v>
      </c>
      <c r="C13" s="97">
        <f>Zakazka!G100</f>
        <v>0</v>
      </c>
      <c r="D13" s="98"/>
    </row>
    <row r="14" spans="1:5" s="95" customFormat="1" ht="15" customHeight="1" outlineLevel="1">
      <c r="B14" s="96" t="s">
        <v>233</v>
      </c>
      <c r="C14" s="97">
        <f>Zakazka!G104</f>
        <v>0</v>
      </c>
      <c r="D14" s="98"/>
    </row>
    <row r="15" spans="1:5" s="95" customFormat="1" ht="15" customHeight="1" outlineLevel="1">
      <c r="B15" s="96" t="s">
        <v>234</v>
      </c>
      <c r="C15" s="97">
        <f>Zakazka!G106</f>
        <v>0</v>
      </c>
      <c r="D15" s="98"/>
    </row>
    <row r="16" spans="1:5" s="95" customFormat="1" ht="15" customHeight="1" outlineLevel="1">
      <c r="B16" s="96" t="s">
        <v>235</v>
      </c>
      <c r="C16" s="97">
        <f>Zakazka!G110</f>
        <v>0</v>
      </c>
      <c r="D16" s="98"/>
    </row>
    <row r="17" spans="1:4" s="95" customFormat="1" ht="15" customHeight="1" outlineLevel="1">
      <c r="B17" s="96" t="s">
        <v>236</v>
      </c>
      <c r="C17" s="97">
        <f>Zakazka!G130</f>
        <v>0</v>
      </c>
      <c r="D17" s="98"/>
    </row>
    <row r="18" spans="1:4" s="95" customFormat="1" ht="15" customHeight="1" outlineLevel="1">
      <c r="B18" s="96" t="s">
        <v>237</v>
      </c>
      <c r="C18" s="97">
        <f>Zakazka!G137</f>
        <v>0</v>
      </c>
      <c r="D18" s="98"/>
    </row>
    <row r="19" spans="1:4" ht="13.8" outlineLevel="1" thickBot="1">
      <c r="B19" s="99"/>
    </row>
    <row r="20" spans="1:4" s="100" customFormat="1" ht="13.8">
      <c r="A20" s="100" t="e">
        <f>SUM(#REF!)</f>
        <v>#REF!</v>
      </c>
      <c r="B20" s="101" t="s">
        <v>47</v>
      </c>
      <c r="C20" s="102">
        <f>SUBTOTAL(9,C5:C19)/2</f>
        <v>0</v>
      </c>
      <c r="D20" s="103" t="s">
        <v>58</v>
      </c>
    </row>
    <row r="21" spans="1:4" s="100" customFormat="1" ht="14.4" thickBot="1">
      <c r="B21" s="104" t="s">
        <v>59</v>
      </c>
      <c r="C21" s="105">
        <f>C20*0.21</f>
        <v>0</v>
      </c>
      <c r="D21" s="100" t="s">
        <v>58</v>
      </c>
    </row>
    <row r="22" spans="1:4" s="100" customFormat="1" ht="13.8">
      <c r="B22" s="101" t="s">
        <v>48</v>
      </c>
      <c r="C22" s="102">
        <f>SUM(C20:C21)</f>
        <v>0</v>
      </c>
      <c r="D22" s="101" t="s">
        <v>58</v>
      </c>
    </row>
  </sheetData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>
    <oddFooter>&amp;C&amp;8&amp;P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Z138"/>
  <sheetViews>
    <sheetView showGridLines="0" workbookViewId="0">
      <selection activeCell="G1" sqref="G1"/>
    </sheetView>
  </sheetViews>
  <sheetFormatPr defaultRowHeight="10.199999999999999"/>
  <cols>
    <col min="1" max="1" width="5.28515625" bestFit="1" customWidth="1"/>
    <col min="2" max="2" width="11.7109375" customWidth="1"/>
    <col min="3" max="3" width="101.28515625" customWidth="1"/>
    <col min="4" max="4" width="7.7109375" style="131" bestFit="1" customWidth="1"/>
    <col min="5" max="6" width="12.42578125" customWidth="1"/>
    <col min="7" max="7" width="15.140625" customWidth="1"/>
    <col min="8" max="9" width="10" customWidth="1"/>
    <col min="10" max="10" width="16.28515625" customWidth="1"/>
    <col min="11" max="11" width="12.28515625" customWidth="1"/>
    <col min="12" max="12" width="15" customWidth="1"/>
    <col min="13" max="13" width="11" customWidth="1"/>
    <col min="14" max="14" width="15" customWidth="1"/>
    <col min="15" max="15" width="16.28515625" customWidth="1"/>
    <col min="16" max="16" width="11" customWidth="1"/>
    <col min="17" max="17" width="15" customWidth="1"/>
    <col min="18" max="18" width="16.28515625" customWidth="1"/>
    <col min="31" max="52" width="9.28515625" hidden="1"/>
  </cols>
  <sheetData>
    <row r="1" spans="1:50" ht="13.8">
      <c r="A1" s="106" t="s">
        <v>66</v>
      </c>
    </row>
    <row r="4" spans="1:50" ht="12.6" thickBot="1">
      <c r="A4" s="128" t="s">
        <v>62</v>
      </c>
      <c r="B4" s="128" t="s">
        <v>1</v>
      </c>
      <c r="C4" s="129" t="s">
        <v>2</v>
      </c>
      <c r="D4" s="128" t="s">
        <v>5</v>
      </c>
      <c r="E4" s="130" t="s">
        <v>63</v>
      </c>
      <c r="F4" s="128" t="s">
        <v>64</v>
      </c>
      <c r="G4" s="128" t="s">
        <v>57</v>
      </c>
    </row>
    <row r="6" spans="1:50" s="1" customFormat="1" ht="22.95" customHeight="1">
      <c r="A6" s="4"/>
      <c r="B6" s="3"/>
      <c r="C6" s="5" t="s">
        <v>61</v>
      </c>
      <c r="D6" s="132"/>
      <c r="E6" s="3"/>
      <c r="F6" s="3"/>
      <c r="G6" s="5">
        <f>SUBTOTAL(9,G7:G138)</f>
        <v>0</v>
      </c>
      <c r="AG6" s="2" t="s">
        <v>3</v>
      </c>
      <c r="AH6" s="2" t="s">
        <v>4</v>
      </c>
      <c r="AX6" s="6" t="e">
        <f>#REF!+#REF!+#REF!</f>
        <v>#REF!</v>
      </c>
    </row>
    <row r="7" spans="1:50" ht="22.5" customHeight="1">
      <c r="A7" s="115"/>
      <c r="B7" s="125"/>
      <c r="C7" s="125" t="s">
        <v>225</v>
      </c>
      <c r="D7" s="133"/>
      <c r="E7" s="126"/>
      <c r="F7" s="127"/>
      <c r="G7" s="127">
        <f>SUBTOTAL(9,G8:G14)</f>
        <v>0</v>
      </c>
    </row>
    <row r="8" spans="1:50" ht="13.5" customHeight="1">
      <c r="A8" s="108">
        <v>1</v>
      </c>
      <c r="B8" s="109" t="s">
        <v>67</v>
      </c>
      <c r="C8" s="109" t="s">
        <v>68</v>
      </c>
      <c r="D8" s="134" t="s">
        <v>10</v>
      </c>
      <c r="E8" s="110">
        <v>37.700000000000003</v>
      </c>
      <c r="F8" s="111"/>
      <c r="G8" s="111">
        <f>E8*F8</f>
        <v>0</v>
      </c>
    </row>
    <row r="9" spans="1:50" ht="13.5" customHeight="1">
      <c r="A9" s="112"/>
      <c r="B9" s="113"/>
      <c r="C9" s="119" t="s">
        <v>69</v>
      </c>
      <c r="D9" s="135"/>
      <c r="E9" s="120">
        <v>37.700000000000003</v>
      </c>
      <c r="F9" s="114"/>
      <c r="G9" s="114"/>
    </row>
    <row r="10" spans="1:50" ht="13.5" customHeight="1">
      <c r="A10" s="108">
        <v>2</v>
      </c>
      <c r="B10" s="109" t="s">
        <v>70</v>
      </c>
      <c r="C10" s="109" t="s">
        <v>71</v>
      </c>
      <c r="D10" s="134" t="s">
        <v>10</v>
      </c>
      <c r="E10" s="110">
        <v>6</v>
      </c>
      <c r="F10" s="111"/>
      <c r="G10" s="111">
        <f>E10*F10</f>
        <v>0</v>
      </c>
    </row>
    <row r="11" spans="1:50" ht="13.5" customHeight="1">
      <c r="A11" s="112"/>
      <c r="B11" s="113"/>
      <c r="C11" s="119" t="s">
        <v>72</v>
      </c>
      <c r="D11" s="135"/>
      <c r="E11" s="120">
        <v>6</v>
      </c>
      <c r="F11" s="114"/>
      <c r="G11" s="114"/>
    </row>
    <row r="12" spans="1:50" ht="13.5" customHeight="1">
      <c r="A12" s="108">
        <v>3</v>
      </c>
      <c r="B12" s="109" t="s">
        <v>73</v>
      </c>
      <c r="C12" s="109" t="s">
        <v>74</v>
      </c>
      <c r="D12" s="134" t="s">
        <v>6</v>
      </c>
      <c r="E12" s="110">
        <v>29.07</v>
      </c>
      <c r="F12" s="111"/>
      <c r="G12" s="111">
        <f>E12*F12</f>
        <v>0</v>
      </c>
    </row>
    <row r="13" spans="1:50" ht="13.5" customHeight="1">
      <c r="A13" s="112"/>
      <c r="B13" s="113"/>
      <c r="C13" s="119" t="s">
        <v>75</v>
      </c>
      <c r="D13" s="135"/>
      <c r="E13" s="120">
        <v>29.07</v>
      </c>
      <c r="F13" s="114"/>
      <c r="G13" s="114"/>
    </row>
    <row r="14" spans="1:50" ht="13.5" customHeight="1">
      <c r="A14" s="121">
        <v>4</v>
      </c>
      <c r="B14" s="122" t="s">
        <v>76</v>
      </c>
      <c r="C14" s="122" t="s">
        <v>77</v>
      </c>
      <c r="D14" s="136" t="s">
        <v>6</v>
      </c>
      <c r="E14" s="123">
        <v>33.430999999999997</v>
      </c>
      <c r="F14" s="124"/>
      <c r="G14" s="111">
        <f>E14*F14</f>
        <v>0</v>
      </c>
    </row>
    <row r="15" spans="1:50" ht="13.5" customHeight="1">
      <c r="A15" s="112"/>
      <c r="B15" s="113"/>
      <c r="C15" s="119" t="s">
        <v>78</v>
      </c>
      <c r="D15" s="135"/>
      <c r="E15" s="120">
        <v>33.430999999999997</v>
      </c>
      <c r="F15" s="114"/>
      <c r="G15" s="114"/>
    </row>
    <row r="16" spans="1:50" ht="22.5" customHeight="1">
      <c r="A16" s="115"/>
      <c r="B16" s="125"/>
      <c r="C16" s="125" t="s">
        <v>226</v>
      </c>
      <c r="D16" s="133"/>
      <c r="E16" s="126"/>
      <c r="F16" s="127"/>
      <c r="G16" s="127">
        <f>SUBTOTAL(9,G17:G49)</f>
        <v>0</v>
      </c>
    </row>
    <row r="17" spans="1:7" ht="13.5" customHeight="1">
      <c r="A17" s="108">
        <v>5</v>
      </c>
      <c r="B17" s="109" t="s">
        <v>9</v>
      </c>
      <c r="C17" s="109" t="s">
        <v>79</v>
      </c>
      <c r="D17" s="134" t="s">
        <v>6</v>
      </c>
      <c r="E17" s="110">
        <v>27.651</v>
      </c>
      <c r="F17" s="111"/>
      <c r="G17" s="111">
        <f>E17*F17</f>
        <v>0</v>
      </c>
    </row>
    <row r="18" spans="1:7" ht="13.5" customHeight="1">
      <c r="A18" s="112"/>
      <c r="B18" s="113"/>
      <c r="C18" s="119" t="s">
        <v>80</v>
      </c>
      <c r="D18" s="135"/>
      <c r="E18" s="120">
        <v>27.651</v>
      </c>
      <c r="F18" s="114"/>
      <c r="G18" s="114"/>
    </row>
    <row r="19" spans="1:7" ht="13.5" customHeight="1">
      <c r="A19" s="108">
        <v>6</v>
      </c>
      <c r="B19" s="109" t="s">
        <v>81</v>
      </c>
      <c r="C19" s="109" t="s">
        <v>82</v>
      </c>
      <c r="D19" s="134" t="s">
        <v>6</v>
      </c>
      <c r="E19" s="110">
        <v>11.14</v>
      </c>
      <c r="F19" s="111"/>
      <c r="G19" s="111">
        <f>E19*F19</f>
        <v>0</v>
      </c>
    </row>
    <row r="20" spans="1:7" ht="13.5" customHeight="1">
      <c r="A20" s="116"/>
      <c r="B20" s="117"/>
      <c r="C20" s="119" t="s">
        <v>83</v>
      </c>
      <c r="D20" s="135"/>
      <c r="E20" s="120"/>
      <c r="F20" s="118"/>
      <c r="G20" s="118"/>
    </row>
    <row r="21" spans="1:7" ht="13.5" customHeight="1">
      <c r="A21" s="112"/>
      <c r="B21" s="113"/>
      <c r="C21" s="119" t="s">
        <v>242</v>
      </c>
      <c r="D21" s="135"/>
      <c r="E21" s="120">
        <v>11.14</v>
      </c>
      <c r="F21" s="114"/>
      <c r="G21" s="114"/>
    </row>
    <row r="22" spans="1:7" ht="13.5" customHeight="1">
      <c r="A22" s="108">
        <v>7</v>
      </c>
      <c r="B22" s="109" t="s">
        <v>84</v>
      </c>
      <c r="C22" s="109" t="s">
        <v>85</v>
      </c>
      <c r="D22" s="134" t="s">
        <v>6</v>
      </c>
      <c r="E22" s="110">
        <v>26.94</v>
      </c>
      <c r="F22" s="111"/>
      <c r="G22" s="111">
        <f>E22*F22</f>
        <v>0</v>
      </c>
    </row>
    <row r="23" spans="1:7" ht="13.5" customHeight="1">
      <c r="A23" s="116"/>
      <c r="B23" s="117"/>
      <c r="C23" s="119" t="s">
        <v>245</v>
      </c>
      <c r="D23" s="135"/>
      <c r="E23" s="120"/>
      <c r="F23" s="118"/>
      <c r="G23" s="118"/>
    </row>
    <row r="24" spans="1:7" ht="13.5" customHeight="1">
      <c r="A24" s="112"/>
      <c r="B24" s="113"/>
      <c r="C24" s="119" t="s">
        <v>246</v>
      </c>
      <c r="D24" s="135"/>
      <c r="E24" s="120">
        <v>26.94</v>
      </c>
      <c r="F24" s="114"/>
      <c r="G24" s="114"/>
    </row>
    <row r="25" spans="1:7" ht="13.5" customHeight="1">
      <c r="A25" s="108">
        <v>8</v>
      </c>
      <c r="B25" s="109" t="s">
        <v>86</v>
      </c>
      <c r="C25" s="109" t="s">
        <v>87</v>
      </c>
      <c r="D25" s="134" t="s">
        <v>10</v>
      </c>
      <c r="E25" s="110">
        <v>22.28</v>
      </c>
      <c r="F25" s="111"/>
      <c r="G25" s="111">
        <f>E25*F25</f>
        <v>0</v>
      </c>
    </row>
    <row r="26" spans="1:7" ht="13.5" customHeight="1">
      <c r="A26" s="112"/>
      <c r="B26" s="113"/>
      <c r="C26" s="119" t="s">
        <v>238</v>
      </c>
      <c r="D26" s="135"/>
      <c r="E26" s="120">
        <v>22.28</v>
      </c>
      <c r="F26" s="114"/>
      <c r="G26" s="114"/>
    </row>
    <row r="27" spans="1:7" ht="13.5" customHeight="1">
      <c r="A27" s="121">
        <v>9</v>
      </c>
      <c r="B27" s="122" t="s">
        <v>88</v>
      </c>
      <c r="C27" s="122" t="s">
        <v>89</v>
      </c>
      <c r="D27" s="136" t="s">
        <v>10</v>
      </c>
      <c r="E27" s="123">
        <v>23.393999999999998</v>
      </c>
      <c r="F27" s="124"/>
      <c r="G27" s="111">
        <f>E27*F27</f>
        <v>0</v>
      </c>
    </row>
    <row r="28" spans="1:7" ht="13.5" customHeight="1">
      <c r="A28" s="112"/>
      <c r="B28" s="113"/>
      <c r="C28" s="119" t="s">
        <v>239</v>
      </c>
      <c r="D28" s="135"/>
      <c r="E28" s="120">
        <v>23.393999999999998</v>
      </c>
      <c r="F28" s="114"/>
      <c r="G28" s="114"/>
    </row>
    <row r="29" spans="1:7" ht="25.5" customHeight="1">
      <c r="A29" s="108">
        <v>10</v>
      </c>
      <c r="B29" s="109" t="s">
        <v>90</v>
      </c>
      <c r="C29" s="109" t="s">
        <v>91</v>
      </c>
      <c r="D29" s="134" t="s">
        <v>10</v>
      </c>
      <c r="E29" s="110">
        <v>31.28</v>
      </c>
      <c r="F29" s="111"/>
      <c r="G29" s="111">
        <f>E29*F29</f>
        <v>0</v>
      </c>
    </row>
    <row r="30" spans="1:7" ht="13.5" customHeight="1">
      <c r="A30" s="116"/>
      <c r="B30" s="117"/>
      <c r="C30" s="119" t="s">
        <v>92</v>
      </c>
      <c r="D30" s="135"/>
      <c r="E30" s="120"/>
      <c r="F30" s="118"/>
      <c r="G30" s="118"/>
    </row>
    <row r="31" spans="1:7" ht="13.5" customHeight="1">
      <c r="A31" s="112"/>
      <c r="B31" s="113"/>
      <c r="C31" s="119" t="s">
        <v>240</v>
      </c>
      <c r="D31" s="135"/>
      <c r="E31" s="120">
        <v>31.28</v>
      </c>
      <c r="F31" s="114"/>
      <c r="G31" s="114"/>
    </row>
    <row r="32" spans="1:7" ht="13.5" customHeight="1">
      <c r="A32" s="121">
        <v>11</v>
      </c>
      <c r="B32" s="122" t="s">
        <v>93</v>
      </c>
      <c r="C32" s="122" t="s">
        <v>94</v>
      </c>
      <c r="D32" s="136" t="s">
        <v>6</v>
      </c>
      <c r="E32" s="123">
        <v>10.321999999999999</v>
      </c>
      <c r="F32" s="124"/>
      <c r="G32" s="111">
        <f>E32*F32</f>
        <v>0</v>
      </c>
    </row>
    <row r="33" spans="1:7" ht="13.5" customHeight="1">
      <c r="A33" s="112"/>
      <c r="B33" s="113"/>
      <c r="C33" s="119" t="s">
        <v>241</v>
      </c>
      <c r="D33" s="135"/>
      <c r="E33" s="120">
        <v>10.321999999999999</v>
      </c>
      <c r="F33" s="114"/>
      <c r="G33" s="114"/>
    </row>
    <row r="34" spans="1:7" ht="13.5" customHeight="1">
      <c r="A34" s="108">
        <v>12</v>
      </c>
      <c r="B34" s="109" t="s">
        <v>95</v>
      </c>
      <c r="C34" s="109" t="s">
        <v>96</v>
      </c>
      <c r="D34" s="134" t="s">
        <v>7</v>
      </c>
      <c r="E34" s="110">
        <v>2.5379999999999998</v>
      </c>
      <c r="F34" s="111"/>
      <c r="G34" s="111">
        <f>E34*F34</f>
        <v>0</v>
      </c>
    </row>
    <row r="35" spans="1:7" ht="13.5" customHeight="1">
      <c r="A35" s="112"/>
      <c r="B35" s="113"/>
      <c r="C35" s="119" t="s">
        <v>97</v>
      </c>
      <c r="D35" s="135"/>
      <c r="E35" s="120">
        <v>2.5379999999999998</v>
      </c>
      <c r="F35" s="114"/>
      <c r="G35" s="114"/>
    </row>
    <row r="36" spans="1:7" ht="13.5" customHeight="1">
      <c r="A36" s="108">
        <v>13</v>
      </c>
      <c r="B36" s="109" t="s">
        <v>98</v>
      </c>
      <c r="C36" s="109" t="s">
        <v>99</v>
      </c>
      <c r="D36" s="134" t="s">
        <v>7</v>
      </c>
      <c r="E36" s="110">
        <v>3.1720000000000002</v>
      </c>
      <c r="F36" s="111"/>
      <c r="G36" s="111">
        <f>E36*F36</f>
        <v>0</v>
      </c>
    </row>
    <row r="37" spans="1:7" ht="13.5" customHeight="1">
      <c r="A37" s="116"/>
      <c r="B37" s="117"/>
      <c r="C37" s="119" t="s">
        <v>100</v>
      </c>
      <c r="D37" s="135"/>
      <c r="E37" s="120"/>
      <c r="F37" s="118"/>
      <c r="G37" s="118"/>
    </row>
    <row r="38" spans="1:7" ht="13.5" customHeight="1">
      <c r="A38" s="112"/>
      <c r="B38" s="113"/>
      <c r="C38" s="119" t="s">
        <v>101</v>
      </c>
      <c r="D38" s="135"/>
      <c r="E38" s="120">
        <v>3.1720000000000002</v>
      </c>
      <c r="F38" s="114"/>
      <c r="G38" s="114"/>
    </row>
    <row r="39" spans="1:7" ht="13.5" customHeight="1">
      <c r="A39" s="108">
        <v>14</v>
      </c>
      <c r="B39" s="109" t="s">
        <v>11</v>
      </c>
      <c r="C39" s="109" t="s">
        <v>102</v>
      </c>
      <c r="D39" s="134" t="s">
        <v>7</v>
      </c>
      <c r="E39" s="110">
        <v>2.5379999999999998</v>
      </c>
      <c r="F39" s="111"/>
      <c r="G39" s="111">
        <f>E39*F39</f>
        <v>0</v>
      </c>
    </row>
    <row r="40" spans="1:7" ht="13.5" customHeight="1">
      <c r="A40" s="108">
        <v>15</v>
      </c>
      <c r="B40" s="109" t="s">
        <v>103</v>
      </c>
      <c r="C40" s="109" t="s">
        <v>104</v>
      </c>
      <c r="D40" s="134" t="s">
        <v>7</v>
      </c>
      <c r="E40" s="110">
        <v>3.1720000000000002</v>
      </c>
      <c r="F40" s="111"/>
      <c r="G40" s="111">
        <f>E40*F40</f>
        <v>0</v>
      </c>
    </row>
    <row r="41" spans="1:7" ht="13.5" customHeight="1">
      <c r="A41" s="108">
        <v>16</v>
      </c>
      <c r="B41" s="109" t="s">
        <v>12</v>
      </c>
      <c r="C41" s="109" t="s">
        <v>105</v>
      </c>
      <c r="D41" s="134" t="s">
        <v>7</v>
      </c>
      <c r="E41" s="110">
        <v>2.5379999999999998</v>
      </c>
      <c r="F41" s="111"/>
      <c r="G41" s="111">
        <f>E41*F41</f>
        <v>0</v>
      </c>
    </row>
    <row r="42" spans="1:7" ht="13.5" customHeight="1">
      <c r="A42" s="108">
        <v>17</v>
      </c>
      <c r="B42" s="109" t="s">
        <v>106</v>
      </c>
      <c r="C42" s="109" t="s">
        <v>107</v>
      </c>
      <c r="D42" s="134" t="s">
        <v>7</v>
      </c>
      <c r="E42" s="110">
        <v>3.1720000000000002</v>
      </c>
      <c r="F42" s="111"/>
      <c r="G42" s="111">
        <f>E42*F42</f>
        <v>0</v>
      </c>
    </row>
    <row r="43" spans="1:7" ht="13.5" customHeight="1">
      <c r="A43" s="108">
        <v>18</v>
      </c>
      <c r="B43" s="109" t="s">
        <v>13</v>
      </c>
      <c r="C43" s="109" t="s">
        <v>108</v>
      </c>
      <c r="D43" s="134" t="s">
        <v>8</v>
      </c>
      <c r="E43" s="110">
        <v>0.154</v>
      </c>
      <c r="F43" s="111"/>
      <c r="G43" s="111">
        <f>E43*F43</f>
        <v>0</v>
      </c>
    </row>
    <row r="44" spans="1:7" ht="13.5" customHeight="1">
      <c r="A44" s="112"/>
      <c r="B44" s="113"/>
      <c r="C44" s="119" t="s">
        <v>109</v>
      </c>
      <c r="D44" s="135"/>
      <c r="E44" s="120">
        <v>0.154</v>
      </c>
      <c r="F44" s="114"/>
      <c r="G44" s="114"/>
    </row>
    <row r="45" spans="1:7" ht="13.5" customHeight="1">
      <c r="A45" s="108">
        <v>19</v>
      </c>
      <c r="B45" s="109" t="s">
        <v>110</v>
      </c>
      <c r="C45" s="109" t="s">
        <v>111</v>
      </c>
      <c r="D45" s="134" t="s">
        <v>6</v>
      </c>
      <c r="E45" s="110">
        <v>31.72</v>
      </c>
      <c r="F45" s="111"/>
      <c r="G45" s="111">
        <f>E45*F45</f>
        <v>0</v>
      </c>
    </row>
    <row r="46" spans="1:7" ht="13.5" customHeight="1">
      <c r="A46" s="112"/>
      <c r="B46" s="113"/>
      <c r="C46" s="119" t="s">
        <v>112</v>
      </c>
      <c r="D46" s="135"/>
      <c r="E46" s="120">
        <v>31.72</v>
      </c>
      <c r="F46" s="114"/>
      <c r="G46" s="114"/>
    </row>
    <row r="47" spans="1:7" ht="13.5" customHeight="1">
      <c r="A47" s="108">
        <v>20</v>
      </c>
      <c r="B47" s="109" t="s">
        <v>113</v>
      </c>
      <c r="C47" s="109" t="s">
        <v>114</v>
      </c>
      <c r="D47" s="134" t="s">
        <v>10</v>
      </c>
      <c r="E47" s="110">
        <v>24.6</v>
      </c>
      <c r="F47" s="111"/>
      <c r="G47" s="111">
        <f>E47*F47</f>
        <v>0</v>
      </c>
    </row>
    <row r="48" spans="1:7" ht="13.5" customHeight="1">
      <c r="A48" s="112"/>
      <c r="B48" s="113"/>
      <c r="C48" s="119" t="s">
        <v>115</v>
      </c>
      <c r="D48" s="135"/>
      <c r="E48" s="120">
        <v>24.6</v>
      </c>
      <c r="F48" s="114"/>
      <c r="G48" s="114"/>
    </row>
    <row r="49" spans="1:7" ht="13.5" customHeight="1">
      <c r="A49" s="108">
        <v>21</v>
      </c>
      <c r="B49" s="109" t="s">
        <v>116</v>
      </c>
      <c r="C49" s="109" t="s">
        <v>117</v>
      </c>
      <c r="D49" s="134" t="s">
        <v>7</v>
      </c>
      <c r="E49" s="110">
        <v>8.7210000000000001</v>
      </c>
      <c r="F49" s="111"/>
      <c r="G49" s="111">
        <f>E49*F49</f>
        <v>0</v>
      </c>
    </row>
    <row r="50" spans="1:7" ht="13.5" customHeight="1">
      <c r="A50" s="112"/>
      <c r="B50" s="113"/>
      <c r="C50" s="119" t="s">
        <v>118</v>
      </c>
      <c r="D50" s="135"/>
      <c r="E50" s="120">
        <v>8.7210000000000001</v>
      </c>
      <c r="F50" s="114"/>
      <c r="G50" s="114"/>
    </row>
    <row r="51" spans="1:7" ht="23.25" customHeight="1">
      <c r="A51" s="115"/>
      <c r="B51" s="125"/>
      <c r="C51" s="125" t="s">
        <v>227</v>
      </c>
      <c r="D51" s="133"/>
      <c r="E51" s="126"/>
      <c r="F51" s="127"/>
      <c r="G51" s="127">
        <f>SUBTOTAL(9,G52:G64)</f>
        <v>0</v>
      </c>
    </row>
    <row r="52" spans="1:7" ht="13.5" customHeight="1">
      <c r="A52" s="108">
        <v>22</v>
      </c>
      <c r="B52" s="109" t="s">
        <v>119</v>
      </c>
      <c r="C52" s="109" t="s">
        <v>120</v>
      </c>
      <c r="D52" s="134" t="s">
        <v>121</v>
      </c>
      <c r="E52" s="110">
        <v>1</v>
      </c>
      <c r="F52" s="111"/>
      <c r="G52" s="111">
        <f>E52*F52</f>
        <v>0</v>
      </c>
    </row>
    <row r="53" spans="1:7" ht="13.5" customHeight="1">
      <c r="A53" s="108">
        <v>23</v>
      </c>
      <c r="B53" s="109" t="s">
        <v>122</v>
      </c>
      <c r="C53" s="109" t="s">
        <v>123</v>
      </c>
      <c r="D53" s="134" t="s">
        <v>10</v>
      </c>
      <c r="E53" s="110">
        <v>9</v>
      </c>
      <c r="F53" s="111"/>
      <c r="G53" s="111">
        <f>E53*F53</f>
        <v>0</v>
      </c>
    </row>
    <row r="54" spans="1:7" ht="13.5" customHeight="1">
      <c r="A54" s="108">
        <v>24</v>
      </c>
      <c r="B54" s="109" t="s">
        <v>124</v>
      </c>
      <c r="C54" s="109" t="s">
        <v>125</v>
      </c>
      <c r="D54" s="134" t="s">
        <v>7</v>
      </c>
      <c r="E54" s="110">
        <v>4.758</v>
      </c>
      <c r="F54" s="111"/>
      <c r="G54" s="111">
        <f>E54*F54</f>
        <v>0</v>
      </c>
    </row>
    <row r="55" spans="1:7" ht="13.5" customHeight="1">
      <c r="A55" s="112"/>
      <c r="B55" s="113"/>
      <c r="C55" s="119" t="s">
        <v>126</v>
      </c>
      <c r="D55" s="135"/>
      <c r="E55" s="120">
        <v>4.758</v>
      </c>
      <c r="F55" s="114"/>
      <c r="G55" s="114"/>
    </row>
    <row r="56" spans="1:7" ht="13.5" customHeight="1">
      <c r="A56" s="108">
        <v>25</v>
      </c>
      <c r="B56" s="109" t="s">
        <v>127</v>
      </c>
      <c r="C56" s="109" t="s">
        <v>128</v>
      </c>
      <c r="D56" s="134" t="s">
        <v>7</v>
      </c>
      <c r="E56" s="110">
        <v>4.758</v>
      </c>
      <c r="F56" s="111"/>
      <c r="G56" s="111">
        <f>E56*F56</f>
        <v>0</v>
      </c>
    </row>
    <row r="57" spans="1:7" ht="13.5" customHeight="1">
      <c r="A57" s="108">
        <v>26</v>
      </c>
      <c r="B57" s="109" t="s">
        <v>129</v>
      </c>
      <c r="C57" s="109" t="s">
        <v>130</v>
      </c>
      <c r="D57" s="134" t="s">
        <v>7</v>
      </c>
      <c r="E57" s="110">
        <v>11.628</v>
      </c>
      <c r="F57" s="111"/>
      <c r="G57" s="111">
        <f>E57*F57</f>
        <v>0</v>
      </c>
    </row>
    <row r="58" spans="1:7" ht="13.5" customHeight="1">
      <c r="A58" s="112"/>
      <c r="B58" s="113"/>
      <c r="C58" s="119" t="s">
        <v>131</v>
      </c>
      <c r="D58" s="135"/>
      <c r="E58" s="120">
        <v>11.628</v>
      </c>
      <c r="F58" s="114"/>
      <c r="G58" s="114"/>
    </row>
    <row r="59" spans="1:7" ht="13.5" customHeight="1">
      <c r="A59" s="108">
        <v>27</v>
      </c>
      <c r="B59" s="109" t="s">
        <v>132</v>
      </c>
      <c r="C59" s="109" t="s">
        <v>133</v>
      </c>
      <c r="D59" s="134" t="s">
        <v>10</v>
      </c>
      <c r="E59" s="110">
        <v>12</v>
      </c>
      <c r="F59" s="111"/>
      <c r="G59" s="111">
        <f>E59*F59</f>
        <v>0</v>
      </c>
    </row>
    <row r="60" spans="1:7" ht="13.5" customHeight="1">
      <c r="A60" s="108">
        <v>28</v>
      </c>
      <c r="B60" s="109" t="s">
        <v>15</v>
      </c>
      <c r="C60" s="109" t="s">
        <v>134</v>
      </c>
      <c r="D60" s="134" t="s">
        <v>6</v>
      </c>
      <c r="E60" s="110">
        <v>27.651</v>
      </c>
      <c r="F60" s="111"/>
      <c r="G60" s="111">
        <f>E60*F60</f>
        <v>0</v>
      </c>
    </row>
    <row r="61" spans="1:7" ht="13.5" customHeight="1">
      <c r="A61" s="112"/>
      <c r="B61" s="113"/>
      <c r="C61" s="119" t="s">
        <v>80</v>
      </c>
      <c r="D61" s="135"/>
      <c r="E61" s="120">
        <v>27.651</v>
      </c>
      <c r="F61" s="114"/>
      <c r="G61" s="114"/>
    </row>
    <row r="62" spans="1:7" ht="13.5" customHeight="1">
      <c r="A62" s="108">
        <v>29</v>
      </c>
      <c r="B62" s="109" t="s">
        <v>135</v>
      </c>
      <c r="C62" s="109" t="s">
        <v>136</v>
      </c>
      <c r="D62" s="134" t="s">
        <v>14</v>
      </c>
      <c r="E62" s="110">
        <v>2</v>
      </c>
      <c r="F62" s="111"/>
      <c r="G62" s="111">
        <f>E62*F62</f>
        <v>0</v>
      </c>
    </row>
    <row r="63" spans="1:7" ht="13.5" customHeight="1">
      <c r="A63" s="108">
        <v>30</v>
      </c>
      <c r="B63" s="109" t="s">
        <v>137</v>
      </c>
      <c r="C63" s="109" t="s">
        <v>138</v>
      </c>
      <c r="D63" s="134" t="s">
        <v>14</v>
      </c>
      <c r="E63" s="110">
        <v>4</v>
      </c>
      <c r="F63" s="111"/>
      <c r="G63" s="111">
        <f>E63*F63</f>
        <v>0</v>
      </c>
    </row>
    <row r="64" spans="1:7" ht="13.5" customHeight="1">
      <c r="A64" s="108">
        <v>31</v>
      </c>
      <c r="B64" s="109" t="s">
        <v>139</v>
      </c>
      <c r="C64" s="109" t="s">
        <v>140</v>
      </c>
      <c r="D64" s="134" t="s">
        <v>14</v>
      </c>
      <c r="E64" s="110">
        <v>1</v>
      </c>
      <c r="F64" s="111"/>
      <c r="G64" s="111">
        <f>E64*F64</f>
        <v>0</v>
      </c>
    </row>
    <row r="65" spans="1:7" ht="23.25" customHeight="1">
      <c r="A65" s="115"/>
      <c r="B65" s="125"/>
      <c r="C65" s="125" t="s">
        <v>228</v>
      </c>
      <c r="D65" s="133"/>
      <c r="E65" s="126"/>
      <c r="F65" s="127"/>
      <c r="G65" s="127">
        <f>SUBTOTAL(9,G66:G70)</f>
        <v>0</v>
      </c>
    </row>
    <row r="66" spans="1:7" ht="13.5" customHeight="1">
      <c r="A66" s="108">
        <v>32</v>
      </c>
      <c r="B66" s="109" t="s">
        <v>141</v>
      </c>
      <c r="C66" s="109" t="s">
        <v>142</v>
      </c>
      <c r="D66" s="134" t="s">
        <v>8</v>
      </c>
      <c r="E66" s="110">
        <v>28.533000000000001</v>
      </c>
      <c r="F66" s="111"/>
      <c r="G66" s="111">
        <f>E66*F66</f>
        <v>0</v>
      </c>
    </row>
    <row r="67" spans="1:7" ht="13.5" customHeight="1">
      <c r="A67" s="108">
        <v>33</v>
      </c>
      <c r="B67" s="109" t="s">
        <v>17</v>
      </c>
      <c r="C67" s="109" t="s">
        <v>143</v>
      </c>
      <c r="D67" s="134" t="s">
        <v>8</v>
      </c>
      <c r="E67" s="110">
        <v>28.533000000000001</v>
      </c>
      <c r="F67" s="111"/>
      <c r="G67" s="111">
        <f>E67*F67</f>
        <v>0</v>
      </c>
    </row>
    <row r="68" spans="1:7" ht="13.5" customHeight="1">
      <c r="A68" s="108">
        <v>34</v>
      </c>
      <c r="B68" s="109" t="s">
        <v>18</v>
      </c>
      <c r="C68" s="109" t="s">
        <v>144</v>
      </c>
      <c r="D68" s="134" t="s">
        <v>8</v>
      </c>
      <c r="E68" s="110">
        <v>399.46199999999999</v>
      </c>
      <c r="F68" s="111"/>
      <c r="G68" s="111">
        <f>E68*F68</f>
        <v>0</v>
      </c>
    </row>
    <row r="69" spans="1:7" ht="13.5" customHeight="1">
      <c r="A69" s="112"/>
      <c r="B69" s="113"/>
      <c r="C69" s="119" t="s">
        <v>145</v>
      </c>
      <c r="D69" s="135"/>
      <c r="E69" s="120">
        <v>399.46199999999999</v>
      </c>
      <c r="F69" s="114"/>
      <c r="G69" s="114"/>
    </row>
    <row r="70" spans="1:7" ht="13.5" customHeight="1">
      <c r="A70" s="108">
        <v>35</v>
      </c>
      <c r="B70" s="109" t="s">
        <v>19</v>
      </c>
      <c r="C70" s="109" t="s">
        <v>146</v>
      </c>
      <c r="D70" s="134" t="s">
        <v>8</v>
      </c>
      <c r="E70" s="110">
        <v>28.533000000000001</v>
      </c>
      <c r="F70" s="111"/>
      <c r="G70" s="111">
        <f>E70*F70</f>
        <v>0</v>
      </c>
    </row>
    <row r="71" spans="1:7" ht="23.25" customHeight="1">
      <c r="A71" s="115"/>
      <c r="B71" s="125"/>
      <c r="C71" s="125" t="s">
        <v>229</v>
      </c>
      <c r="D71" s="133"/>
      <c r="E71" s="126"/>
      <c r="F71" s="127"/>
      <c r="G71" s="127">
        <f>SUBTOTAL(9,G72)</f>
        <v>0</v>
      </c>
    </row>
    <row r="72" spans="1:7" ht="13.5" customHeight="1">
      <c r="A72" s="108">
        <v>36</v>
      </c>
      <c r="B72" s="109" t="s">
        <v>147</v>
      </c>
      <c r="C72" s="109" t="s">
        <v>148</v>
      </c>
      <c r="D72" s="134" t="s">
        <v>8</v>
      </c>
      <c r="E72" s="110">
        <v>42.430999999999997</v>
      </c>
      <c r="F72" s="111"/>
      <c r="G72" s="111">
        <f>E72*F72</f>
        <v>0</v>
      </c>
    </row>
    <row r="73" spans="1:7" ht="23.25" customHeight="1">
      <c r="A73" s="115"/>
      <c r="B73" s="125"/>
      <c r="C73" s="125" t="s">
        <v>230</v>
      </c>
      <c r="D73" s="133"/>
      <c r="E73" s="126"/>
      <c r="F73" s="127"/>
      <c r="G73" s="127">
        <f>SUBTOTAL(9,G74:G89)</f>
        <v>0</v>
      </c>
    </row>
    <row r="74" spans="1:7" ht="13.5" customHeight="1">
      <c r="A74" s="108">
        <v>37</v>
      </c>
      <c r="B74" s="109" t="s">
        <v>20</v>
      </c>
      <c r="C74" s="109" t="s">
        <v>149</v>
      </c>
      <c r="D74" s="134" t="s">
        <v>6</v>
      </c>
      <c r="E74" s="110">
        <v>31.72</v>
      </c>
      <c r="F74" s="111"/>
      <c r="G74" s="111">
        <f>E74*F74</f>
        <v>0</v>
      </c>
    </row>
    <row r="75" spans="1:7" ht="13.5" customHeight="1">
      <c r="A75" s="112"/>
      <c r="B75" s="113"/>
      <c r="C75" s="119" t="s">
        <v>112</v>
      </c>
      <c r="D75" s="135"/>
      <c r="E75" s="120">
        <v>31.72</v>
      </c>
      <c r="F75" s="114"/>
      <c r="G75" s="114"/>
    </row>
    <row r="76" spans="1:7" ht="13.5" customHeight="1">
      <c r="A76" s="108">
        <v>38</v>
      </c>
      <c r="B76" s="109" t="s">
        <v>150</v>
      </c>
      <c r="C76" s="109" t="s">
        <v>151</v>
      </c>
      <c r="D76" s="134" t="s">
        <v>6</v>
      </c>
      <c r="E76" s="110">
        <v>4.92</v>
      </c>
      <c r="F76" s="111"/>
      <c r="G76" s="111">
        <f>E76*F76</f>
        <v>0</v>
      </c>
    </row>
    <row r="77" spans="1:7" ht="13.5" customHeight="1">
      <c r="A77" s="112"/>
      <c r="B77" s="113"/>
      <c r="C77" s="119" t="s">
        <v>152</v>
      </c>
      <c r="D77" s="135"/>
      <c r="E77" s="120">
        <v>4.92</v>
      </c>
      <c r="F77" s="114"/>
      <c r="G77" s="114"/>
    </row>
    <row r="78" spans="1:7" ht="13.5" customHeight="1">
      <c r="A78" s="121">
        <v>39</v>
      </c>
      <c r="B78" s="122" t="s">
        <v>21</v>
      </c>
      <c r="C78" s="122" t="s">
        <v>153</v>
      </c>
      <c r="D78" s="136" t="s">
        <v>8</v>
      </c>
      <c r="E78" s="123">
        <v>1.0999999999999999E-2</v>
      </c>
      <c r="F78" s="124"/>
      <c r="G78" s="111">
        <f>E78*F78</f>
        <v>0</v>
      </c>
    </row>
    <row r="79" spans="1:7" ht="13.5" customHeight="1">
      <c r="A79" s="112"/>
      <c r="B79" s="113"/>
      <c r="C79" s="119" t="s">
        <v>154</v>
      </c>
      <c r="D79" s="135"/>
      <c r="E79" s="120">
        <v>1.0999999999999999E-2</v>
      </c>
      <c r="F79" s="114"/>
      <c r="G79" s="114"/>
    </row>
    <row r="80" spans="1:7" ht="13.5" customHeight="1">
      <c r="A80" s="108">
        <v>40</v>
      </c>
      <c r="B80" s="109" t="s">
        <v>22</v>
      </c>
      <c r="C80" s="109" t="s">
        <v>155</v>
      </c>
      <c r="D80" s="134" t="s">
        <v>6</v>
      </c>
      <c r="E80" s="110">
        <v>63.44</v>
      </c>
      <c r="F80" s="111"/>
      <c r="G80" s="111">
        <f>E80*F80</f>
        <v>0</v>
      </c>
    </row>
    <row r="81" spans="1:7" ht="13.5" customHeight="1">
      <c r="A81" s="112"/>
      <c r="B81" s="113"/>
      <c r="C81" s="119" t="s">
        <v>156</v>
      </c>
      <c r="D81" s="135"/>
      <c r="E81" s="120">
        <v>63.44</v>
      </c>
      <c r="F81" s="114"/>
      <c r="G81" s="114"/>
    </row>
    <row r="82" spans="1:7" ht="13.5" customHeight="1">
      <c r="A82" s="108">
        <v>41</v>
      </c>
      <c r="B82" s="109" t="s">
        <v>157</v>
      </c>
      <c r="C82" s="109" t="s">
        <v>158</v>
      </c>
      <c r="D82" s="134" t="s">
        <v>6</v>
      </c>
      <c r="E82" s="110">
        <v>9.84</v>
      </c>
      <c r="F82" s="111"/>
      <c r="G82" s="111">
        <f>E82*F82</f>
        <v>0</v>
      </c>
    </row>
    <row r="83" spans="1:7" ht="13.5" customHeight="1">
      <c r="A83" s="112"/>
      <c r="B83" s="113"/>
      <c r="C83" s="119" t="s">
        <v>159</v>
      </c>
      <c r="D83" s="135"/>
      <c r="E83" s="120">
        <v>9.84</v>
      </c>
      <c r="F83" s="114"/>
      <c r="G83" s="114"/>
    </row>
    <row r="84" spans="1:7" ht="13.5" customHeight="1">
      <c r="A84" s="121">
        <v>42</v>
      </c>
      <c r="B84" s="122" t="s">
        <v>160</v>
      </c>
      <c r="C84" s="122" t="s">
        <v>161</v>
      </c>
      <c r="D84" s="136" t="s">
        <v>6</v>
      </c>
      <c r="E84" s="123">
        <v>43.968000000000004</v>
      </c>
      <c r="F84" s="124"/>
      <c r="G84" s="111">
        <f>E84*F84</f>
        <v>0</v>
      </c>
    </row>
    <row r="85" spans="1:7" ht="13.5" customHeight="1">
      <c r="A85" s="112"/>
      <c r="B85" s="113"/>
      <c r="C85" s="119" t="s">
        <v>162</v>
      </c>
      <c r="D85" s="135"/>
      <c r="E85" s="120">
        <v>43.968000000000004</v>
      </c>
      <c r="F85" s="114"/>
      <c r="G85" s="114"/>
    </row>
    <row r="86" spans="1:7" ht="13.5" customHeight="1">
      <c r="A86" s="121">
        <v>43</v>
      </c>
      <c r="B86" s="122" t="s">
        <v>163</v>
      </c>
      <c r="C86" s="122" t="s">
        <v>164</v>
      </c>
      <c r="D86" s="136" t="s">
        <v>6</v>
      </c>
      <c r="E86" s="123">
        <v>43.968000000000004</v>
      </c>
      <c r="F86" s="124"/>
      <c r="G86" s="111">
        <f>E86*F86</f>
        <v>0</v>
      </c>
    </row>
    <row r="87" spans="1:7" ht="13.5" customHeight="1">
      <c r="A87" s="112"/>
      <c r="B87" s="113"/>
      <c r="C87" s="119" t="s">
        <v>162</v>
      </c>
      <c r="D87" s="135"/>
      <c r="E87" s="120">
        <v>43.968000000000004</v>
      </c>
      <c r="F87" s="114"/>
      <c r="G87" s="114"/>
    </row>
    <row r="88" spans="1:7" ht="13.5" customHeight="1">
      <c r="A88" s="108">
        <v>44</v>
      </c>
      <c r="B88" s="109" t="s">
        <v>23</v>
      </c>
      <c r="C88" s="109" t="s">
        <v>165</v>
      </c>
      <c r="D88" s="134" t="s">
        <v>8</v>
      </c>
      <c r="E88" s="110">
        <v>0.49099999999999999</v>
      </c>
      <c r="F88" s="111"/>
      <c r="G88" s="111">
        <f>E88*F88</f>
        <v>0</v>
      </c>
    </row>
    <row r="89" spans="1:7" ht="13.5" customHeight="1">
      <c r="A89" s="108">
        <v>45</v>
      </c>
      <c r="B89" s="109" t="s">
        <v>166</v>
      </c>
      <c r="C89" s="109" t="s">
        <v>167</v>
      </c>
      <c r="D89" s="134" t="s">
        <v>8</v>
      </c>
      <c r="E89" s="110">
        <v>0.49099999999999999</v>
      </c>
      <c r="F89" s="111"/>
      <c r="G89" s="111">
        <f>E89*F89</f>
        <v>0</v>
      </c>
    </row>
    <row r="90" spans="1:7" ht="23.25" customHeight="1">
      <c r="A90" s="115"/>
      <c r="B90" s="125"/>
      <c r="C90" s="125" t="s">
        <v>231</v>
      </c>
      <c r="D90" s="133"/>
      <c r="E90" s="126"/>
      <c r="F90" s="127"/>
      <c r="G90" s="127">
        <f>SUBTOTAL(9,G91:G99)</f>
        <v>0</v>
      </c>
    </row>
    <row r="91" spans="1:7" ht="13.5" customHeight="1">
      <c r="A91" s="108">
        <v>46</v>
      </c>
      <c r="B91" s="109" t="s">
        <v>168</v>
      </c>
      <c r="C91" s="109" t="s">
        <v>169</v>
      </c>
      <c r="D91" s="134" t="s">
        <v>6</v>
      </c>
      <c r="E91" s="110">
        <v>31.72</v>
      </c>
      <c r="F91" s="111"/>
      <c r="G91" s="111">
        <f>E91*F91</f>
        <v>0</v>
      </c>
    </row>
    <row r="92" spans="1:7" ht="13.5" customHeight="1">
      <c r="A92" s="112"/>
      <c r="B92" s="113"/>
      <c r="C92" s="119" t="s">
        <v>112</v>
      </c>
      <c r="D92" s="135"/>
      <c r="E92" s="120">
        <v>31.72</v>
      </c>
      <c r="F92" s="114"/>
      <c r="G92" s="114"/>
    </row>
    <row r="93" spans="1:7" ht="13.5" customHeight="1">
      <c r="A93" s="121">
        <v>47</v>
      </c>
      <c r="B93" s="122" t="s">
        <v>170</v>
      </c>
      <c r="C93" s="122" t="s">
        <v>171</v>
      </c>
      <c r="D93" s="136" t="s">
        <v>6</v>
      </c>
      <c r="E93" s="123">
        <v>33.305999999999997</v>
      </c>
      <c r="F93" s="124"/>
      <c r="G93" s="111">
        <f>E93*F93</f>
        <v>0</v>
      </c>
    </row>
    <row r="94" spans="1:7" ht="13.5" customHeight="1">
      <c r="A94" s="112"/>
      <c r="B94" s="113"/>
      <c r="C94" s="119" t="s">
        <v>172</v>
      </c>
      <c r="D94" s="135"/>
      <c r="E94" s="120">
        <v>33.305999999999997</v>
      </c>
      <c r="F94" s="114"/>
      <c r="G94" s="114"/>
    </row>
    <row r="95" spans="1:7" ht="13.5" customHeight="1">
      <c r="A95" s="108">
        <v>48</v>
      </c>
      <c r="B95" s="109" t="s">
        <v>173</v>
      </c>
      <c r="C95" s="109" t="s">
        <v>174</v>
      </c>
      <c r="D95" s="134" t="s">
        <v>6</v>
      </c>
      <c r="E95" s="110">
        <v>31.72</v>
      </c>
      <c r="F95" s="111"/>
      <c r="G95" s="111">
        <f>E95*F95</f>
        <v>0</v>
      </c>
    </row>
    <row r="96" spans="1:7" ht="13.5" customHeight="1">
      <c r="A96" s="121">
        <v>49</v>
      </c>
      <c r="B96" s="122" t="s">
        <v>175</v>
      </c>
      <c r="C96" s="122" t="s">
        <v>176</v>
      </c>
      <c r="D96" s="136" t="s">
        <v>6</v>
      </c>
      <c r="E96" s="123">
        <v>34.892000000000003</v>
      </c>
      <c r="F96" s="124"/>
      <c r="G96" s="111">
        <f>E96*F96</f>
        <v>0</v>
      </c>
    </row>
    <row r="97" spans="1:7" ht="13.5" customHeight="1">
      <c r="A97" s="112"/>
      <c r="B97" s="113"/>
      <c r="C97" s="119" t="s">
        <v>177</v>
      </c>
      <c r="D97" s="135"/>
      <c r="E97" s="120">
        <v>34.892000000000003</v>
      </c>
      <c r="F97" s="114"/>
      <c r="G97" s="114"/>
    </row>
    <row r="98" spans="1:7" ht="13.5" customHeight="1">
      <c r="A98" s="108">
        <v>50</v>
      </c>
      <c r="B98" s="109" t="s">
        <v>24</v>
      </c>
      <c r="C98" s="109" t="s">
        <v>178</v>
      </c>
      <c r="D98" s="134" t="s">
        <v>8</v>
      </c>
      <c r="E98" s="110">
        <v>0.121</v>
      </c>
      <c r="F98" s="111"/>
      <c r="G98" s="111">
        <f>E98*F98</f>
        <v>0</v>
      </c>
    </row>
    <row r="99" spans="1:7" ht="13.5" customHeight="1">
      <c r="A99" s="108">
        <v>51</v>
      </c>
      <c r="B99" s="109" t="s">
        <v>179</v>
      </c>
      <c r="C99" s="109" t="s">
        <v>180</v>
      </c>
      <c r="D99" s="134" t="s">
        <v>8</v>
      </c>
      <c r="E99" s="110">
        <v>0.121</v>
      </c>
      <c r="F99" s="111"/>
      <c r="G99" s="111">
        <f>E99*F99</f>
        <v>0</v>
      </c>
    </row>
    <row r="100" spans="1:7" ht="23.25" customHeight="1">
      <c r="A100" s="115"/>
      <c r="B100" s="125"/>
      <c r="C100" s="125" t="s">
        <v>232</v>
      </c>
      <c r="D100" s="133"/>
      <c r="E100" s="126"/>
      <c r="F100" s="127"/>
      <c r="G100" s="127">
        <f>SUBTOTAL(9,G101:G103)</f>
        <v>0</v>
      </c>
    </row>
    <row r="101" spans="1:7" ht="13.5" customHeight="1">
      <c r="A101" s="108">
        <v>52</v>
      </c>
      <c r="B101" s="109" t="s">
        <v>181</v>
      </c>
      <c r="C101" s="109" t="s">
        <v>182</v>
      </c>
      <c r="D101" s="134" t="s">
        <v>6</v>
      </c>
      <c r="E101" s="110">
        <v>31.72</v>
      </c>
      <c r="F101" s="111"/>
      <c r="G101" s="111">
        <f>E101*F101</f>
        <v>0</v>
      </c>
    </row>
    <row r="102" spans="1:7" ht="13.5" customHeight="1">
      <c r="A102" s="112"/>
      <c r="B102" s="113"/>
      <c r="C102" s="119" t="s">
        <v>112</v>
      </c>
      <c r="D102" s="135"/>
      <c r="E102" s="120">
        <v>31.72</v>
      </c>
      <c r="F102" s="114"/>
      <c r="G102" s="114"/>
    </row>
    <row r="103" spans="1:7" ht="13.5" customHeight="1">
      <c r="A103" s="108">
        <v>53</v>
      </c>
      <c r="B103" s="109" t="s">
        <v>183</v>
      </c>
      <c r="C103" s="109" t="s">
        <v>184</v>
      </c>
      <c r="D103" s="134" t="s">
        <v>6</v>
      </c>
      <c r="E103" s="110">
        <v>31.72</v>
      </c>
      <c r="F103" s="111"/>
      <c r="G103" s="111">
        <f>E103*F103</f>
        <v>0</v>
      </c>
    </row>
    <row r="104" spans="1:7" ht="23.25" customHeight="1">
      <c r="A104" s="115"/>
      <c r="B104" s="125"/>
      <c r="C104" s="125" t="s">
        <v>233</v>
      </c>
      <c r="D104" s="133"/>
      <c r="E104" s="126"/>
      <c r="F104" s="127"/>
      <c r="G104" s="127">
        <f>SUBTOTAL(9,G105)</f>
        <v>0</v>
      </c>
    </row>
    <row r="105" spans="1:7" ht="13.5" customHeight="1">
      <c r="A105" s="108">
        <v>54</v>
      </c>
      <c r="B105" s="109" t="s">
        <v>185</v>
      </c>
      <c r="C105" s="109" t="s">
        <v>186</v>
      </c>
      <c r="D105" s="134" t="s">
        <v>14</v>
      </c>
      <c r="E105" s="110">
        <v>1</v>
      </c>
      <c r="F105" s="111"/>
      <c r="G105" s="111">
        <f>E105*F105</f>
        <v>0</v>
      </c>
    </row>
    <row r="106" spans="1:7" ht="23.25" customHeight="1">
      <c r="A106" s="115"/>
      <c r="B106" s="125"/>
      <c r="C106" s="125" t="s">
        <v>234</v>
      </c>
      <c r="D106" s="133"/>
      <c r="E106" s="126"/>
      <c r="F106" s="127"/>
      <c r="G106" s="127">
        <f>SUBTOTAL(9,G107:G109)</f>
        <v>0</v>
      </c>
    </row>
    <row r="107" spans="1:7" ht="13.5" customHeight="1">
      <c r="A107" s="108">
        <v>55</v>
      </c>
      <c r="B107" s="109" t="s">
        <v>187</v>
      </c>
      <c r="C107" s="109" t="s">
        <v>188</v>
      </c>
      <c r="D107" s="134" t="s">
        <v>6</v>
      </c>
      <c r="E107" s="110">
        <v>23.396999999999998</v>
      </c>
      <c r="F107" s="111"/>
      <c r="G107" s="111">
        <f>E107*F107</f>
        <v>0</v>
      </c>
    </row>
    <row r="108" spans="1:7" ht="13.5" customHeight="1">
      <c r="A108" s="112"/>
      <c r="B108" s="113"/>
      <c r="C108" s="119" t="s">
        <v>189</v>
      </c>
      <c r="D108" s="135"/>
      <c r="E108" s="120">
        <v>23.396999999999998</v>
      </c>
      <c r="F108" s="114"/>
      <c r="G108" s="114"/>
    </row>
    <row r="109" spans="1:7" ht="13.5" customHeight="1">
      <c r="A109" s="108">
        <v>56</v>
      </c>
      <c r="B109" s="109" t="s">
        <v>190</v>
      </c>
      <c r="C109" s="109" t="s">
        <v>191</v>
      </c>
      <c r="D109" s="134" t="s">
        <v>6</v>
      </c>
      <c r="E109" s="110">
        <v>23.396999999999998</v>
      </c>
      <c r="F109" s="111"/>
      <c r="G109" s="111">
        <f>E109*F109</f>
        <v>0</v>
      </c>
    </row>
    <row r="110" spans="1:7" ht="23.25" customHeight="1">
      <c r="A110" s="115"/>
      <c r="B110" s="125"/>
      <c r="C110" s="125" t="s">
        <v>235</v>
      </c>
      <c r="D110" s="133"/>
      <c r="E110" s="126"/>
      <c r="F110" s="127"/>
      <c r="G110" s="127">
        <f>SUBTOTAL(9,G111:G129)</f>
        <v>0</v>
      </c>
    </row>
    <row r="111" spans="1:7" ht="13.5" customHeight="1">
      <c r="A111" s="108">
        <v>57</v>
      </c>
      <c r="B111" s="109" t="s">
        <v>192</v>
      </c>
      <c r="C111" s="109" t="s">
        <v>193</v>
      </c>
      <c r="D111" s="134" t="s">
        <v>6</v>
      </c>
      <c r="E111" s="110">
        <v>31.72</v>
      </c>
      <c r="F111" s="111"/>
      <c r="G111" s="111">
        <f>E111*F111</f>
        <v>0</v>
      </c>
    </row>
    <row r="112" spans="1:7" ht="13.5" customHeight="1">
      <c r="A112" s="112"/>
      <c r="B112" s="113"/>
      <c r="C112" s="119" t="s">
        <v>112</v>
      </c>
      <c r="D112" s="135"/>
      <c r="E112" s="120">
        <v>31.72</v>
      </c>
      <c r="F112" s="114"/>
      <c r="G112" s="114"/>
    </row>
    <row r="113" spans="1:7" ht="13.5" customHeight="1">
      <c r="A113" s="108">
        <v>58</v>
      </c>
      <c r="B113" s="109" t="s">
        <v>194</v>
      </c>
      <c r="C113" s="109" t="s">
        <v>195</v>
      </c>
      <c r="D113" s="134" t="s">
        <v>6</v>
      </c>
      <c r="E113" s="110">
        <v>31.72</v>
      </c>
      <c r="F113" s="111"/>
      <c r="G113" s="111">
        <f>E113*F113</f>
        <v>0</v>
      </c>
    </row>
    <row r="114" spans="1:7" ht="13.5" customHeight="1">
      <c r="A114" s="112"/>
      <c r="B114" s="113"/>
      <c r="C114" s="119" t="s">
        <v>112</v>
      </c>
      <c r="D114" s="135"/>
      <c r="E114" s="120">
        <v>31.72</v>
      </c>
      <c r="F114" s="114"/>
      <c r="G114" s="114"/>
    </row>
    <row r="115" spans="1:7" ht="13.5" customHeight="1">
      <c r="A115" s="108">
        <v>59</v>
      </c>
      <c r="B115" s="109" t="s">
        <v>196</v>
      </c>
      <c r="C115" s="109" t="s">
        <v>197</v>
      </c>
      <c r="D115" s="134" t="s">
        <v>6</v>
      </c>
      <c r="E115" s="110">
        <v>31.72</v>
      </c>
      <c r="F115" s="111"/>
      <c r="G115" s="111">
        <f>E115*F115</f>
        <v>0</v>
      </c>
    </row>
    <row r="116" spans="1:7" ht="13.5" customHeight="1">
      <c r="A116" s="116"/>
      <c r="B116" s="117"/>
      <c r="C116" s="119" t="s">
        <v>198</v>
      </c>
      <c r="D116" s="135"/>
      <c r="E116" s="120"/>
      <c r="F116" s="118"/>
      <c r="G116" s="118"/>
    </row>
    <row r="117" spans="1:7" ht="13.5" customHeight="1">
      <c r="A117" s="112"/>
      <c r="B117" s="113"/>
      <c r="C117" s="119" t="s">
        <v>112</v>
      </c>
      <c r="D117" s="135"/>
      <c r="E117" s="120">
        <v>31.72</v>
      </c>
      <c r="F117" s="114"/>
      <c r="G117" s="114"/>
    </row>
    <row r="118" spans="1:7" ht="13.5" customHeight="1">
      <c r="A118" s="108">
        <v>60</v>
      </c>
      <c r="B118" s="109" t="s">
        <v>199</v>
      </c>
      <c r="C118" s="109" t="s">
        <v>200</v>
      </c>
      <c r="D118" s="134" t="s">
        <v>6</v>
      </c>
      <c r="E118" s="110">
        <v>31.72</v>
      </c>
      <c r="F118" s="111"/>
      <c r="G118" s="111">
        <f>E118*F118</f>
        <v>0</v>
      </c>
    </row>
    <row r="119" spans="1:7" ht="13.5" customHeight="1">
      <c r="A119" s="112"/>
      <c r="B119" s="113"/>
      <c r="C119" s="119" t="s">
        <v>112</v>
      </c>
      <c r="D119" s="135"/>
      <c r="E119" s="120">
        <v>31.72</v>
      </c>
      <c r="F119" s="114"/>
      <c r="G119" s="114"/>
    </row>
    <row r="120" spans="1:7" ht="13.5" customHeight="1">
      <c r="A120" s="121">
        <v>61</v>
      </c>
      <c r="B120" s="122" t="s">
        <v>201</v>
      </c>
      <c r="C120" s="122" t="s">
        <v>202</v>
      </c>
      <c r="D120" s="136" t="s">
        <v>6</v>
      </c>
      <c r="E120" s="123">
        <v>34.892000000000003</v>
      </c>
      <c r="F120" s="124"/>
      <c r="G120" s="111">
        <f>E120*F120</f>
        <v>0</v>
      </c>
    </row>
    <row r="121" spans="1:7" ht="13.5" customHeight="1">
      <c r="A121" s="112"/>
      <c r="B121" s="113"/>
      <c r="C121" s="119" t="s">
        <v>177</v>
      </c>
      <c r="D121" s="135"/>
      <c r="E121" s="120">
        <v>34.892000000000003</v>
      </c>
      <c r="F121" s="114"/>
      <c r="G121" s="114"/>
    </row>
    <row r="122" spans="1:7" ht="13.5" customHeight="1">
      <c r="A122" s="108">
        <v>62</v>
      </c>
      <c r="B122" s="109" t="s">
        <v>203</v>
      </c>
      <c r="C122" s="109" t="s">
        <v>204</v>
      </c>
      <c r="D122" s="134" t="s">
        <v>10</v>
      </c>
      <c r="E122" s="110">
        <v>21.27</v>
      </c>
      <c r="F122" s="111"/>
      <c r="G122" s="111">
        <f>E122*F122</f>
        <v>0</v>
      </c>
    </row>
    <row r="123" spans="1:7" ht="13.5" customHeight="1">
      <c r="A123" s="112"/>
      <c r="B123" s="113"/>
      <c r="C123" s="119" t="s">
        <v>205</v>
      </c>
      <c r="D123" s="135"/>
      <c r="E123" s="120">
        <v>21.27</v>
      </c>
      <c r="F123" s="114"/>
      <c r="G123" s="114"/>
    </row>
    <row r="124" spans="1:7" ht="13.5" customHeight="1">
      <c r="A124" s="108">
        <v>63</v>
      </c>
      <c r="B124" s="109" t="s">
        <v>206</v>
      </c>
      <c r="C124" s="109" t="s">
        <v>207</v>
      </c>
      <c r="D124" s="134" t="s">
        <v>10</v>
      </c>
      <c r="E124" s="110">
        <v>21.27</v>
      </c>
      <c r="F124" s="111"/>
      <c r="G124" s="111">
        <f>E124*F124</f>
        <v>0</v>
      </c>
    </row>
    <row r="125" spans="1:7" ht="13.5" customHeight="1">
      <c r="A125" s="112"/>
      <c r="B125" s="113"/>
      <c r="C125" s="119" t="s">
        <v>205</v>
      </c>
      <c r="D125" s="135"/>
      <c r="E125" s="120">
        <v>21.27</v>
      </c>
      <c r="F125" s="114"/>
      <c r="G125" s="114"/>
    </row>
    <row r="126" spans="1:7" ht="13.5" customHeight="1">
      <c r="A126" s="121">
        <v>64</v>
      </c>
      <c r="B126" s="122" t="s">
        <v>208</v>
      </c>
      <c r="C126" s="122" t="s">
        <v>209</v>
      </c>
      <c r="D126" s="136" t="s">
        <v>10</v>
      </c>
      <c r="E126" s="123">
        <v>23.396999999999998</v>
      </c>
      <c r="F126" s="124"/>
      <c r="G126" s="111">
        <f>E126*F126</f>
        <v>0</v>
      </c>
    </row>
    <row r="127" spans="1:7" ht="13.5" customHeight="1">
      <c r="A127" s="112"/>
      <c r="B127" s="113"/>
      <c r="C127" s="119" t="s">
        <v>210</v>
      </c>
      <c r="D127" s="135"/>
      <c r="E127" s="120">
        <v>23.396999999999998</v>
      </c>
      <c r="F127" s="114"/>
      <c r="G127" s="114"/>
    </row>
    <row r="128" spans="1:7" ht="13.5" customHeight="1">
      <c r="A128" s="108">
        <v>65</v>
      </c>
      <c r="B128" s="109" t="s">
        <v>211</v>
      </c>
      <c r="C128" s="109" t="s">
        <v>212</v>
      </c>
      <c r="D128" s="134" t="s">
        <v>8</v>
      </c>
      <c r="E128" s="110">
        <v>0.111</v>
      </c>
      <c r="F128" s="111"/>
      <c r="G128" s="111">
        <f>E128*F128</f>
        <v>0</v>
      </c>
    </row>
    <row r="129" spans="1:7" ht="13.5" customHeight="1">
      <c r="A129" s="108">
        <v>66</v>
      </c>
      <c r="B129" s="109" t="s">
        <v>213</v>
      </c>
      <c r="C129" s="109" t="s">
        <v>214</v>
      </c>
      <c r="D129" s="134" t="s">
        <v>8</v>
      </c>
      <c r="E129" s="110">
        <v>0.111</v>
      </c>
      <c r="F129" s="111"/>
      <c r="G129" s="111">
        <f>E129*F129</f>
        <v>0</v>
      </c>
    </row>
    <row r="130" spans="1:7" ht="23.25" customHeight="1">
      <c r="A130" s="115"/>
      <c r="B130" s="125"/>
      <c r="C130" s="125" t="s">
        <v>236</v>
      </c>
      <c r="D130" s="133"/>
      <c r="E130" s="126"/>
      <c r="F130" s="127"/>
      <c r="G130" s="127">
        <f>SUBTOTAL(9,G131:G136)</f>
        <v>0</v>
      </c>
    </row>
    <row r="131" spans="1:7" ht="13.5" customHeight="1">
      <c r="A131" s="108">
        <v>67</v>
      </c>
      <c r="B131" s="109" t="s">
        <v>215</v>
      </c>
      <c r="C131" s="109" t="s">
        <v>216</v>
      </c>
      <c r="D131" s="134" t="s">
        <v>6</v>
      </c>
      <c r="E131" s="110">
        <v>76.072999999999993</v>
      </c>
      <c r="F131" s="111"/>
      <c r="G131" s="111">
        <f>E131*F131</f>
        <v>0</v>
      </c>
    </row>
    <row r="132" spans="1:7" ht="13.5" customHeight="1">
      <c r="A132" s="112"/>
      <c r="B132" s="113"/>
      <c r="C132" s="119" t="s">
        <v>243</v>
      </c>
      <c r="D132" s="135"/>
      <c r="E132" s="120">
        <v>76.072999999999993</v>
      </c>
      <c r="F132" s="114"/>
      <c r="G132" s="114"/>
    </row>
    <row r="133" spans="1:7" ht="13.5" customHeight="1">
      <c r="A133" s="108">
        <v>68</v>
      </c>
      <c r="B133" s="109" t="s">
        <v>217</v>
      </c>
      <c r="C133" s="109" t="s">
        <v>218</v>
      </c>
      <c r="D133" s="134" t="s">
        <v>6</v>
      </c>
      <c r="E133" s="110">
        <v>70.472999999999999</v>
      </c>
      <c r="F133" s="111"/>
      <c r="G133" s="111">
        <f>E133*F133</f>
        <v>0</v>
      </c>
    </row>
    <row r="134" spans="1:7" ht="13.5" customHeight="1">
      <c r="A134" s="108">
        <v>69</v>
      </c>
      <c r="B134" s="109" t="s">
        <v>219</v>
      </c>
      <c r="C134" s="109" t="s">
        <v>220</v>
      </c>
      <c r="D134" s="134" t="s">
        <v>6</v>
      </c>
      <c r="E134" s="110">
        <v>108.87</v>
      </c>
      <c r="F134" s="111"/>
      <c r="G134" s="111">
        <f>E134*F134</f>
        <v>0</v>
      </c>
    </row>
    <row r="135" spans="1:7" ht="13.5" customHeight="1">
      <c r="A135" s="112"/>
      <c r="B135" s="113"/>
      <c r="C135" s="119" t="s">
        <v>244</v>
      </c>
      <c r="D135" s="135"/>
      <c r="E135" s="120">
        <v>108.87</v>
      </c>
      <c r="F135" s="114"/>
      <c r="G135" s="114"/>
    </row>
    <row r="136" spans="1:7" ht="13.5" customHeight="1">
      <c r="A136" s="108">
        <v>70</v>
      </c>
      <c r="B136" s="109" t="s">
        <v>221</v>
      </c>
      <c r="C136" s="109" t="s">
        <v>222</v>
      </c>
      <c r="D136" s="134" t="s">
        <v>6</v>
      </c>
      <c r="E136" s="110">
        <v>108.87</v>
      </c>
      <c r="F136" s="111"/>
      <c r="G136" s="111">
        <f>E136*F136</f>
        <v>0</v>
      </c>
    </row>
    <row r="137" spans="1:7" ht="23.25" customHeight="1">
      <c r="A137" s="115"/>
      <c r="B137" s="125"/>
      <c r="C137" s="125" t="s">
        <v>237</v>
      </c>
      <c r="D137" s="133"/>
      <c r="E137" s="126"/>
      <c r="F137" s="127"/>
      <c r="G137" s="127">
        <f>SUBTOTAL(9,G138)</f>
        <v>0</v>
      </c>
    </row>
    <row r="138" spans="1:7" ht="13.5" customHeight="1">
      <c r="A138" s="108">
        <v>71</v>
      </c>
      <c r="B138" s="109" t="s">
        <v>224</v>
      </c>
      <c r="C138" s="109" t="s">
        <v>223</v>
      </c>
      <c r="D138" s="134" t="s">
        <v>16</v>
      </c>
      <c r="E138" s="110">
        <v>1</v>
      </c>
      <c r="F138" s="111"/>
      <c r="G138" s="111">
        <f>E138*F138</f>
        <v>0</v>
      </c>
    </row>
  </sheetData>
  <sheetProtection formatColumns="0" formatRows="0" autoFilter="0"/>
  <pageMargins left="0.59055118110236227" right="0.59055118110236227" top="0.59055118110236227" bottom="0.59055118110236227" header="0" footer="0.24"/>
  <pageSetup paperSize="9" fitToHeight="100" orientation="landscape" blackAndWhite="1" r:id="rId1"/>
  <headerFooter>
    <oddFooter>&amp;CStrana &amp;P z &amp;N</oddFooter>
  </headerFooter>
  <ignoredErrors>
    <ignoredError sqref="G7:G8 G10:G16 G17:G50 G131:G136 G111:G115 G107:G109 G105 G101:G103 G91:G99 G74:G89 G72 G66:G70 G52:G64 G118:G129 G138 G51 G130 G65 G71 G73 G90 G100 G104 G106 G110 G116:G117 G13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94" workbookViewId="0"/>
  </sheetViews>
  <sheetFormatPr defaultRowHeight="10.199999999999999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Kryci list</vt:lpstr>
      <vt:lpstr>Rekapitulace</vt:lpstr>
      <vt:lpstr>Zakazka</vt:lpstr>
      <vt:lpstr>List1</vt:lpstr>
      <vt:lpstr>Rekapitulace!__MAIN2__</vt:lpstr>
      <vt:lpstr>Rekapitulace!__TR0__</vt:lpstr>
      <vt:lpstr>Rekapitulace!__TR1__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Zdeňka Nosková</cp:lastModifiedBy>
  <cp:lastPrinted>2020-04-26T21:11:42Z</cp:lastPrinted>
  <dcterms:created xsi:type="dcterms:W3CDTF">2019-07-19T09:32:59Z</dcterms:created>
  <dcterms:modified xsi:type="dcterms:W3CDTF">2020-04-27T15:16:29Z</dcterms:modified>
</cp:coreProperties>
</file>